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<sst xmlns="http://schemas.openxmlformats.org/spreadsheetml/2006/main" count="297" uniqueCount="172">
  <si>
    <t xml:space="preserve">潜江市城区定点零售药店常规药品价格监测月报表 </t>
  </si>
  <si>
    <t>序号</t>
  </si>
  <si>
    <t>药品通用名</t>
  </si>
  <si>
    <t>规格</t>
  </si>
  <si>
    <t>计价单位</t>
  </si>
  <si>
    <t>爱鑫大药房</t>
  </si>
  <si>
    <t>国药控股</t>
  </si>
  <si>
    <t>百佳和</t>
  </si>
  <si>
    <t>健宁</t>
  </si>
  <si>
    <t>灵福</t>
  </si>
  <si>
    <t>永联</t>
  </si>
  <si>
    <t>瓯越</t>
  </si>
  <si>
    <t>零售均价</t>
  </si>
  <si>
    <t>生产厂家</t>
  </si>
  <si>
    <t>复方氨酚烷胺片（感康）（感冒药）</t>
  </si>
  <si>
    <t>12s</t>
  </si>
  <si>
    <t>元/盒.片.支</t>
  </si>
  <si>
    <t>吉林省吴太感康药业有限公司</t>
  </si>
  <si>
    <t>板蓝根颗粒（感冒药）</t>
  </si>
  <si>
    <t>10g*20包</t>
  </si>
  <si>
    <t>白云山药业</t>
  </si>
  <si>
    <t>10g*10包</t>
  </si>
  <si>
    <t>广西维威制药</t>
  </si>
  <si>
    <t>阿司匹林肠溶片（拜阿司匹灵）（治疗脑血栓）</t>
  </si>
  <si>
    <t>100mg*30片</t>
  </si>
  <si>
    <t>拜耳药业</t>
  </si>
  <si>
    <t>血脂康胶囊（调节血脂）</t>
  </si>
  <si>
    <t>0.3g*24粒</t>
  </si>
  <si>
    <t>北京北大维信生物有限公司</t>
  </si>
  <si>
    <t>盐酸二甲双胍片（治疗糖尿病）</t>
  </si>
  <si>
    <t>0.25g*20s</t>
  </si>
  <si>
    <r>
      <rPr>
        <sz val="11"/>
        <color rgb="FF000000"/>
        <rFont val="瀹嬩綋"/>
        <charset val="134"/>
      </rPr>
      <t>中美上海施贵宝制药有限公司 </t>
    </r>
  </si>
  <si>
    <t>0.25g*60s</t>
  </si>
  <si>
    <t>贵州天安药业</t>
  </si>
  <si>
    <t>石家庄以岭药业</t>
  </si>
  <si>
    <t>0.25g*48s</t>
  </si>
  <si>
    <t>北京京丰</t>
  </si>
  <si>
    <t>盐酸二甲双胍肠溶片（治疗糖尿病）</t>
  </si>
  <si>
    <t>0.25g*100s</t>
  </si>
  <si>
    <t>厄贝沙坦片（吉加）（治疗高血压）</t>
  </si>
  <si>
    <t>0.15g*7片/板/盒</t>
  </si>
  <si>
    <t>江苏恒瑞药业</t>
  </si>
  <si>
    <t>0.075g*7片/板/盒</t>
  </si>
  <si>
    <t>扬子江药业</t>
  </si>
  <si>
    <t>深圳市海滨制药</t>
  </si>
  <si>
    <t>苯磺酸氨氯地平片(络活喜)(治疗高血压、冠心病）</t>
  </si>
  <si>
    <t>5mg*7s</t>
  </si>
  <si>
    <t>辉瑞药业</t>
  </si>
  <si>
    <t>血塞通片（治疗中风偏瘫）</t>
  </si>
  <si>
    <t>25mg*20s</t>
  </si>
  <si>
    <t>方盛药业</t>
  </si>
  <si>
    <t>云南维和药业股份有限公司</t>
  </si>
  <si>
    <t>50mg*20s</t>
  </si>
  <si>
    <t>复方利血平片（治疗早中期高血压）</t>
  </si>
  <si>
    <t>100s</t>
  </si>
  <si>
    <t>亚宝药业</t>
  </si>
  <si>
    <t>华中药业股份有限公司</t>
  </si>
  <si>
    <t>阿托伐他汀钙片（调节血脂，辅助治疗冠心病心绞痛）</t>
  </si>
  <si>
    <t>10mg*7s</t>
  </si>
  <si>
    <t>北京嘉林药业</t>
  </si>
  <si>
    <t>辉瑞制药有限公司</t>
  </si>
  <si>
    <t>10mg*14s</t>
  </si>
  <si>
    <t>齐鲁制药</t>
  </si>
  <si>
    <t>酒石酸美托洛尔片(倍他乐克)（治疗心肌梗塞等）</t>
  </si>
  <si>
    <t>阿斯利康制药有限公司</t>
  </si>
  <si>
    <t>强力枇杷露（止咳祛痰）</t>
  </si>
  <si>
    <t>100ml</t>
  </si>
  <si>
    <t>华润三九（南昌）药业有限公司</t>
  </si>
  <si>
    <t>江西远东药业有限公司</t>
  </si>
  <si>
    <t>湖北午时药业股份有限公司</t>
  </si>
  <si>
    <t>东信</t>
  </si>
  <si>
    <t>120ml</t>
  </si>
  <si>
    <t>225ml</t>
  </si>
  <si>
    <t>250ml</t>
  </si>
  <si>
    <t>哈尔滨康隆药业</t>
  </si>
  <si>
    <t>连花清瘟胶囊（感冒药）</t>
  </si>
  <si>
    <t>0.35g*24粒</t>
  </si>
  <si>
    <t>阿莫西林胶囊（抗感染）</t>
  </si>
  <si>
    <t>0.25g*20粒</t>
  </si>
  <si>
    <t>修正药业</t>
  </si>
  <si>
    <t>华北医药</t>
  </si>
  <si>
    <t>华北制药股份有限公司</t>
  </si>
  <si>
    <t>珠海联邦</t>
  </si>
  <si>
    <t>盐酸氨溴索口服溶液（止咳祛痰）</t>
  </si>
  <si>
    <t>10ml*12支</t>
  </si>
  <si>
    <t>葵花药业集团</t>
  </si>
  <si>
    <t>10ml*6支</t>
  </si>
  <si>
    <t>上海海虹</t>
  </si>
  <si>
    <t>10ml*15支</t>
  </si>
  <si>
    <t>黑龙江中桂药业</t>
  </si>
  <si>
    <t>岳阳新华达制药有限公司</t>
  </si>
  <si>
    <t>苯磺酸左氨氯地平片（治疗高血压、心绞痛）</t>
  </si>
  <si>
    <t>2.5mg*14片</t>
  </si>
  <si>
    <t>吉林天风施慧达药业集团（吉林）有限公司</t>
  </si>
  <si>
    <t>2.5mg*24片</t>
  </si>
  <si>
    <t>对乙酰氨基酚片（解热镇痛）</t>
  </si>
  <si>
    <t>0.5g*20片</t>
  </si>
  <si>
    <t>太极药业</t>
  </si>
  <si>
    <t>中美天津</t>
  </si>
  <si>
    <t>西南药业股份有限公司</t>
  </si>
  <si>
    <t>0.5g*10片</t>
  </si>
  <si>
    <t>0.3g*24片</t>
  </si>
  <si>
    <t>吉林省红石药业</t>
  </si>
  <si>
    <t>对乙酰氨基酚干混悬剂（解热镇痛）</t>
  </si>
  <si>
    <t>4.22g：1.25g</t>
  </si>
  <si>
    <t>青岛国海生物制药</t>
  </si>
  <si>
    <t>格列美脲分散片（治疗糖尿病）</t>
  </si>
  <si>
    <t>2mg*10片</t>
  </si>
  <si>
    <t>重庆康刻尔</t>
  </si>
  <si>
    <t>2mg*28片</t>
  </si>
  <si>
    <t>石药集团欧意药业有限公司</t>
  </si>
  <si>
    <t>2mg*30片</t>
  </si>
  <si>
    <t>2mg*36片</t>
  </si>
  <si>
    <t>格列美脲片（治疗糖尿病）</t>
  </si>
  <si>
    <t>1mg*24片</t>
  </si>
  <si>
    <t>江苏万邦生化医药</t>
  </si>
  <si>
    <t>北京北陆药业</t>
  </si>
  <si>
    <t>硝苯地平缓释片（治疗高血压）</t>
  </si>
  <si>
    <t>10mg*30片</t>
  </si>
  <si>
    <t>10mg*60片</t>
  </si>
  <si>
    <t>德州德药</t>
  </si>
  <si>
    <t>阿卡波糖片（治疗糖尿病）</t>
  </si>
  <si>
    <t>5mg*30片</t>
  </si>
  <si>
    <t>拜耳医药</t>
  </si>
  <si>
    <t>成都地奥制药集团有限公司</t>
  </si>
  <si>
    <t>杭州中美华东制药有限公司</t>
  </si>
  <si>
    <t>50mg*60片</t>
  </si>
  <si>
    <t>中美华医药业</t>
  </si>
  <si>
    <t>银杏叶片（治疗冠心病、中风、脑梗塞等）</t>
  </si>
  <si>
    <t>9.6mg*2.4mg*24片</t>
  </si>
  <si>
    <t>广西金嗓子药业股份有限公司</t>
  </si>
  <si>
    <t>广西两面针亿康药业股份有限公司</t>
  </si>
  <si>
    <t>19.2mg*6片*2板</t>
  </si>
  <si>
    <t>19.2mg*4.8mg*12片</t>
  </si>
  <si>
    <t>缬沙坦片（治疗高血压）</t>
  </si>
  <si>
    <t>80mg*28片</t>
  </si>
  <si>
    <t>澳美药业</t>
  </si>
  <si>
    <t>北京诺华制药有限公司</t>
  </si>
  <si>
    <t>80mg*14片</t>
  </si>
  <si>
    <t>桂林华信</t>
  </si>
  <si>
    <t>兰索拉唑肠溶片（治疗胃病）</t>
  </si>
  <si>
    <t>15mg*16片</t>
  </si>
  <si>
    <t>康普药业股份有限公司</t>
  </si>
  <si>
    <t>郑州瑞康制药有限公司</t>
  </si>
  <si>
    <t>汕头经济特区鮀滨制药厂</t>
  </si>
  <si>
    <t>15mg*14片</t>
  </si>
  <si>
    <t>乐普</t>
  </si>
  <si>
    <t>15mg*20片</t>
  </si>
  <si>
    <t>北京红林</t>
  </si>
  <si>
    <t>头孢克洛干混悬剂（抗感染）</t>
  </si>
  <si>
    <t>0.25g*6袋</t>
  </si>
  <si>
    <t>1.5g*60ml</t>
  </si>
  <si>
    <t>海南三叶药业</t>
  </si>
  <si>
    <t>0.125g*6袋</t>
  </si>
  <si>
    <t>海南三叶制药厂有限公司</t>
  </si>
  <si>
    <t>布洛芬片（解热镇痛）</t>
  </si>
  <si>
    <t>0.1g*100T</t>
  </si>
  <si>
    <t>瓶</t>
  </si>
  <si>
    <t>华中药业</t>
  </si>
  <si>
    <t>云南植物药业</t>
  </si>
  <si>
    <t>0.1g*20片</t>
  </si>
  <si>
    <t>盐酸左氧氟沙星片（抗感染）</t>
  </si>
  <si>
    <t>0.1g*12片</t>
  </si>
  <si>
    <t>广州白云山制药股份有限公司</t>
  </si>
  <si>
    <t>山东罗欣药业集团股份有限公司</t>
  </si>
  <si>
    <t>江苏鹏鷂</t>
  </si>
  <si>
    <t>0.1g*24片</t>
  </si>
  <si>
    <t>哈药集团</t>
  </si>
  <si>
    <t>葵花药业</t>
  </si>
  <si>
    <t>0.2g*6T*2板</t>
  </si>
  <si>
    <t>浙江医药股份有限公司新昌制药厂</t>
  </si>
  <si>
    <t>备注：标红字体代表与上月存在新增、价格变化等。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</si>
</sst>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0000"/>
      <name val="瀹嬩綋"/>
      <charset val="134"/>
    </font>
    <font>
      <sz val="11"/>
      <color rgb="FFFF0000"/>
      <name val="瀹嬩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vertical="center" wrapText="1"/>
    </xf>
    <xf numFmtId="0" fontId="5" fillId="0" borderId="1" xfId="0" applyFont="1" applyBorder="1">
      <alignment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6164;&#26009;\2023\4&#26376;&#24320;&#22987;%20&#26085;&#24120;&#20215;&#26684;&#30417;&#27979;&#34920;\4&#26376;25&#26085;&#33647;&#21697;&#20215;&#26684;&#30417;&#27979;\&#29233;&#37995;&#22823;&#33647;&#25151;&#33647;&#21697;&#30417;&#27979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36164;&#26009;\2023\4&#26376;&#24320;&#22987;%20&#26085;&#24120;&#20215;&#26684;&#30417;&#27979;&#34920;\4&#26376;25&#26085;&#33647;&#21697;&#20215;&#26684;&#30417;&#27979;\&#22269;&#33647;&#25511;&#32929;&#28246;&#21271;&#27743;&#27721;&#26377;&#38480;&#20844;&#21496;&#27178;&#22564;&#36335;&#33647;&#25151;&#33647;&#21697;&#30417;&#27979;&#34920;(2023.04.2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36164;&#26009;\2023\4&#26376;&#24320;&#22987;%20&#26085;&#24120;&#20215;&#26684;&#30417;&#27979;&#34920;\4&#26376;25&#26085;&#33647;&#21697;&#20215;&#26684;&#30417;&#27979;\&#28246;&#21271;&#30334;&#20339;&#21644;&#22823;&#33647;&#25151;&#33647;&#21697;&#30417;&#27979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6164;&#26009;\2023\4&#26376;&#24320;&#22987;%20&#26085;&#24120;&#20215;&#26684;&#30417;&#27979;&#34920;\4&#26376;25&#26085;&#33647;&#21697;&#20215;&#26684;&#30417;&#27979;\&#28789;&#31119;&#33647;&#21697;&#30417;&#27979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36164;&#26009;\2023\4&#26376;&#24320;&#22987;%20&#26085;&#24120;&#20215;&#26684;&#30417;&#27979;&#34920;\4&#26376;25&#26085;&#33647;&#21697;&#20215;&#26684;&#30417;&#27979;\&#27704;&#32852;&#21307;&#33647;&#33647;&#21697;&#30417;&#27979;&#3492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36164;&#26009;\2023\4&#26376;&#24320;&#22987;%20&#26085;&#24120;&#20215;&#26684;&#30417;&#27979;&#34920;\4&#26376;25&#26085;&#33647;&#21697;&#20215;&#26684;&#30417;&#27979;\&#29935;&#362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B4" t="str">
            <v>药品通用名</v>
          </cell>
          <cell r="C4" t="str">
            <v>规格</v>
          </cell>
          <cell r="D4" t="str">
            <v>计价单位</v>
          </cell>
          <cell r="E4" t="str">
            <v>最高零售价格</v>
          </cell>
          <cell r="F4" t="str">
            <v>最低零售价格</v>
          </cell>
        </row>
        <row r="5">
          <cell r="B5" t="str">
            <v>复方氨酚烷胺片（感康）（感冒药）</v>
          </cell>
          <cell r="C5" t="str">
            <v>12s</v>
          </cell>
          <cell r="D5" t="str">
            <v>元/盒.片.支</v>
          </cell>
          <cell r="E5">
            <v>15</v>
          </cell>
          <cell r="F5">
            <v>13</v>
          </cell>
        </row>
        <row r="6">
          <cell r="B6" t="str">
            <v>板蓝根颗粒（感冒药）</v>
          </cell>
          <cell r="C6" t="str">
            <v>10g*20包</v>
          </cell>
          <cell r="D6" t="str">
            <v>元/盒.片.支</v>
          </cell>
          <cell r="E6">
            <v>18</v>
          </cell>
          <cell r="F6">
            <v>15</v>
          </cell>
        </row>
        <row r="7">
          <cell r="B7" t="str">
            <v>阿司匹林肠溶片（拜阿司匹灵）（治疗脑血栓）</v>
          </cell>
          <cell r="C7" t="str">
            <v>100mg*30片</v>
          </cell>
          <cell r="D7" t="str">
            <v>元/盒.片.支</v>
          </cell>
          <cell r="E7">
            <v>14</v>
          </cell>
          <cell r="F7">
            <v>13</v>
          </cell>
        </row>
        <row r="8">
          <cell r="B8" t="str">
            <v>血脂康胶囊（调节血脂）</v>
          </cell>
          <cell r="C8" t="str">
            <v>0.3g*24粒</v>
          </cell>
          <cell r="D8" t="str">
            <v>元/盒.片.支</v>
          </cell>
          <cell r="E8" t="str">
            <v>无</v>
          </cell>
        </row>
        <row r="9">
          <cell r="B9" t="str">
            <v>盐酸二甲双胍肠溶片（治疗糖尿病）</v>
          </cell>
          <cell r="C9" t="str">
            <v>0.25g*100s</v>
          </cell>
          <cell r="D9" t="str">
            <v>元/盒.片.支</v>
          </cell>
          <cell r="E9">
            <v>15</v>
          </cell>
        </row>
        <row r="10">
          <cell r="B10" t="str">
            <v>厄贝沙坦片（吉加）（治疗高血压）</v>
          </cell>
          <cell r="C10" t="str">
            <v>0.15g*7片/板/盒</v>
          </cell>
          <cell r="D10" t="str">
            <v>元/盒.片.支</v>
          </cell>
          <cell r="E10">
            <v>5</v>
          </cell>
        </row>
        <row r="11">
          <cell r="B11" t="str">
            <v>苯磺酸氨氯地平片(络活喜)(治疗高血压、冠心病）</v>
          </cell>
          <cell r="C11" t="str">
            <v>5mg*7s</v>
          </cell>
          <cell r="D11" t="str">
            <v>元/盒.片.支</v>
          </cell>
          <cell r="E11">
            <v>25</v>
          </cell>
          <cell r="F11">
            <v>24</v>
          </cell>
        </row>
        <row r="12">
          <cell r="B12" t="str">
            <v>血塞通分散片（治疗中风偏瘫）</v>
          </cell>
          <cell r="C12" t="str">
            <v>25mg*20s</v>
          </cell>
          <cell r="D12" t="str">
            <v>元/盒.片.支</v>
          </cell>
          <cell r="E12">
            <v>20</v>
          </cell>
          <cell r="F12">
            <v>18</v>
          </cell>
        </row>
        <row r="13">
          <cell r="B13" t="str">
            <v>复方利血平片（治疗早中期高血压）</v>
          </cell>
          <cell r="C13" t="str">
            <v>100s</v>
          </cell>
          <cell r="D13" t="str">
            <v>元/盒.片.支</v>
          </cell>
          <cell r="E13">
            <v>6</v>
          </cell>
        </row>
        <row r="14">
          <cell r="B14" t="str">
            <v>阿托伐他汀钙片（调节血脂，辅助治疗冠心病心绞痛）</v>
          </cell>
          <cell r="C14" t="str">
            <v>10mg*7s</v>
          </cell>
          <cell r="D14" t="str">
            <v>元/盒.片.支</v>
          </cell>
          <cell r="E14">
            <v>15</v>
          </cell>
        </row>
        <row r="15">
          <cell r="B15" t="str">
            <v>酒石酸美托洛尔片(倍他乐克)（治疗心肌梗塞等）</v>
          </cell>
          <cell r="C15" t="str">
            <v>25mg*20s</v>
          </cell>
          <cell r="D15" t="str">
            <v>元/盒.片.支</v>
          </cell>
          <cell r="E15">
            <v>7</v>
          </cell>
        </row>
        <row r="16">
          <cell r="B16" t="str">
            <v>强力枇杷露（止咳祛痰）</v>
          </cell>
          <cell r="C16" t="str">
            <v>225ml</v>
          </cell>
          <cell r="D16" t="str">
            <v>元/盒.片.支</v>
          </cell>
          <cell r="E16">
            <v>35</v>
          </cell>
          <cell r="F16">
            <v>30</v>
          </cell>
        </row>
        <row r="17">
          <cell r="B17" t="str">
            <v>连花清瘟胶囊（感冒药）</v>
          </cell>
          <cell r="C17" t="str">
            <v>0.35g*24粒</v>
          </cell>
          <cell r="D17" t="str">
            <v>元/盒.片.支</v>
          </cell>
          <cell r="E17">
            <v>15</v>
          </cell>
          <cell r="F17">
            <v>13</v>
          </cell>
        </row>
        <row r="18">
          <cell r="B18" t="str">
            <v>阿莫西林胶囊（抗感染）</v>
          </cell>
          <cell r="C18" t="str">
            <v>0.25g*20粒</v>
          </cell>
          <cell r="D18" t="str">
            <v>元/盒.片.支</v>
          </cell>
          <cell r="E18">
            <v>15</v>
          </cell>
          <cell r="F18">
            <v>12</v>
          </cell>
        </row>
        <row r="19">
          <cell r="B19" t="str">
            <v>盐酸氨溴索口服溶液（止咳祛痰）</v>
          </cell>
          <cell r="C19" t="str">
            <v>10ml*15支</v>
          </cell>
          <cell r="D19" t="str">
            <v>元/盒.片.支</v>
          </cell>
          <cell r="E19">
            <v>25</v>
          </cell>
          <cell r="F19">
            <v>23</v>
          </cell>
        </row>
        <row r="20">
          <cell r="B20" t="str">
            <v>苯磺酸左氨氯地平片（治疗高血压、心绞痛）</v>
          </cell>
          <cell r="C20" t="str">
            <v>2.5mg*14片</v>
          </cell>
          <cell r="D20" t="str">
            <v>元/盒.片.支</v>
          </cell>
          <cell r="E20">
            <v>27</v>
          </cell>
          <cell r="F20">
            <v>25</v>
          </cell>
        </row>
        <row r="21">
          <cell r="B21" t="str">
            <v>对乙酰氨基酚片（解热镇痛）</v>
          </cell>
          <cell r="C21" t="str">
            <v>0.5g*20片</v>
          </cell>
          <cell r="D21" t="str">
            <v>元/盒.片.支</v>
          </cell>
          <cell r="E21">
            <v>15</v>
          </cell>
        </row>
        <row r="22">
          <cell r="B22" t="str">
            <v>格列美脲片（治疗糖尿病）</v>
          </cell>
          <cell r="C22" t="str">
            <v>2mg*30片</v>
          </cell>
          <cell r="D22" t="str">
            <v>元/盒.片.支</v>
          </cell>
          <cell r="E22">
            <v>12</v>
          </cell>
          <cell r="F22">
            <v>10</v>
          </cell>
        </row>
        <row r="23">
          <cell r="B23" t="str">
            <v>硝苯地平缓释片（治疗高血压）</v>
          </cell>
          <cell r="C23" t="str">
            <v>10mg*30片</v>
          </cell>
          <cell r="D23" t="str">
            <v>元/盒.片.支</v>
          </cell>
          <cell r="E23">
            <v>6</v>
          </cell>
        </row>
        <row r="24">
          <cell r="B24" t="str">
            <v>阿卡波糖片（治疗糖尿病）</v>
          </cell>
          <cell r="C24" t="str">
            <v>50mg*60片</v>
          </cell>
          <cell r="D24" t="str">
            <v>元/盒.片.支</v>
          </cell>
          <cell r="E24">
            <v>38</v>
          </cell>
          <cell r="F24">
            <v>35</v>
          </cell>
        </row>
        <row r="25">
          <cell r="B25" t="str">
            <v>银杏叶片（治疗冠心病、中风、脑梗塞等）</v>
          </cell>
          <cell r="C25" t="str">
            <v>9.6mg*2.4mg*12片</v>
          </cell>
          <cell r="D25" t="str">
            <v>元/盒.片.支</v>
          </cell>
          <cell r="E25">
            <v>5</v>
          </cell>
        </row>
        <row r="26">
          <cell r="B26" t="str">
            <v>缬沙坦胶囊（治疗高血压）</v>
          </cell>
          <cell r="C26" t="str">
            <v>80mg*28片</v>
          </cell>
          <cell r="D26" t="str">
            <v>元/盒.片.支</v>
          </cell>
          <cell r="E26">
            <v>25</v>
          </cell>
        </row>
        <row r="27">
          <cell r="B27" t="str">
            <v>兰索拉唑肠溶片（治疗胃病）</v>
          </cell>
          <cell r="C27" t="str">
            <v>15mg*14片</v>
          </cell>
          <cell r="D27" t="str">
            <v>元/盒.片.支</v>
          </cell>
          <cell r="E27">
            <v>22</v>
          </cell>
        </row>
        <row r="28">
          <cell r="B28" t="str">
            <v>头孢克洛干混悬剂（抗感染）</v>
          </cell>
          <cell r="C28" t="str">
            <v>1.5g*60ml</v>
          </cell>
          <cell r="D28" t="str">
            <v>元/盒.片.支</v>
          </cell>
          <cell r="E28">
            <v>48</v>
          </cell>
        </row>
        <row r="29">
          <cell r="B29" t="str">
            <v>布洛芬片（解热镇痛）</v>
          </cell>
          <cell r="C29" t="str">
            <v>0.1g*100T</v>
          </cell>
          <cell r="D29" t="str">
            <v>瓶</v>
          </cell>
          <cell r="E29">
            <v>8</v>
          </cell>
          <cell r="F29">
            <v>6</v>
          </cell>
        </row>
        <row r="30">
          <cell r="B30" t="str">
            <v>盐酸左氧氟沙星片（抗感染）</v>
          </cell>
          <cell r="C30" t="str">
            <v>0.1g*24片</v>
          </cell>
          <cell r="D30" t="str">
            <v>元/盒.片.支</v>
          </cell>
          <cell r="E30">
            <v>20</v>
          </cell>
          <cell r="F30">
            <v>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 t="str">
            <v>复方氨酚烷胺片（感康）（感冒药）</v>
          </cell>
          <cell r="C5" t="str">
            <v>12s</v>
          </cell>
          <cell r="D5" t="str">
            <v>元/盒.片.支</v>
          </cell>
          <cell r="E5">
            <v>13</v>
          </cell>
        </row>
        <row r="6">
          <cell r="B6" t="str">
            <v>板蓝根颗粒（感冒药）</v>
          </cell>
          <cell r="C6" t="str">
            <v>10g*20包</v>
          </cell>
          <cell r="D6" t="str">
            <v>元/盒.片.支</v>
          </cell>
          <cell r="E6">
            <v>13.5</v>
          </cell>
        </row>
        <row r="7">
          <cell r="B7" t="str">
            <v>阿司匹林肠溶片（拜阿司匹灵）（治疗脑血栓）</v>
          </cell>
          <cell r="C7" t="str">
            <v>100mg*30片</v>
          </cell>
          <cell r="D7" t="str">
            <v>元/盒.片.支</v>
          </cell>
          <cell r="E7">
            <v>14.5</v>
          </cell>
        </row>
        <row r="8">
          <cell r="B8" t="str">
            <v>血脂康胶囊（调节血脂）</v>
          </cell>
          <cell r="C8" t="str">
            <v>0.3g*24粒</v>
          </cell>
          <cell r="D8" t="str">
            <v>元/盒.片.支</v>
          </cell>
        </row>
        <row r="9">
          <cell r="B9" t="str">
            <v>盐酸二甲双胍肠溶片（治疗糖尿病）</v>
          </cell>
          <cell r="C9" t="str">
            <v>0.5g*60s</v>
          </cell>
          <cell r="D9" t="str">
            <v>元/盒.片.支</v>
          </cell>
          <cell r="E9">
            <v>11.65</v>
          </cell>
        </row>
        <row r="10">
          <cell r="B10" t="str">
            <v>厄贝沙坦片（吉加）（治疗高血压）</v>
          </cell>
          <cell r="C10" t="str">
            <v>0.15g*7片/板/盒</v>
          </cell>
          <cell r="D10" t="str">
            <v>元/盒.片.支</v>
          </cell>
          <cell r="E10">
            <v>5</v>
          </cell>
        </row>
        <row r="11">
          <cell r="B11" t="str">
            <v>苯磺酸氨氯地平片(络活喜)(治疗高血压、冠心病）</v>
          </cell>
          <cell r="C11" t="str">
            <v>5mg*7s</v>
          </cell>
          <cell r="D11" t="str">
            <v>元/盒.片.支</v>
          </cell>
          <cell r="E11">
            <v>22.5</v>
          </cell>
        </row>
        <row r="12">
          <cell r="B12" t="str">
            <v>血塞通片（治疗中风偏瘫）</v>
          </cell>
          <cell r="C12" t="str">
            <v>25mg*20s</v>
          </cell>
          <cell r="D12" t="str">
            <v>元/盒.片.支</v>
          </cell>
        </row>
        <row r="13">
          <cell r="B13" t="str">
            <v>复方利血平片（治疗早中期高血压）</v>
          </cell>
          <cell r="C13" t="str">
            <v>100s</v>
          </cell>
          <cell r="D13" t="str">
            <v>元/盒.片.支</v>
          </cell>
        </row>
        <row r="14">
          <cell r="B14" t="str">
            <v>阿托伐他汀钙片（调节血脂，辅助治疗冠心病心绞痛）</v>
          </cell>
          <cell r="C14" t="str">
            <v>10mg*7s</v>
          </cell>
          <cell r="D14" t="str">
            <v>元/盒.片.支</v>
          </cell>
          <cell r="E14">
            <v>2</v>
          </cell>
        </row>
        <row r="15">
          <cell r="B15" t="str">
            <v>酒石酸美托洛尔片(倍他乐克)（治疗心肌梗塞等）</v>
          </cell>
          <cell r="C15" t="str">
            <v>25mg*20s</v>
          </cell>
          <cell r="D15" t="str">
            <v>元/盒.片.支</v>
          </cell>
          <cell r="E15">
            <v>7.5</v>
          </cell>
        </row>
        <row r="16">
          <cell r="B16" t="str">
            <v>强力枇杷露（止咳祛痰）</v>
          </cell>
          <cell r="C16" t="str">
            <v>250ml</v>
          </cell>
          <cell r="D16" t="str">
            <v>元/盒.片.支</v>
          </cell>
          <cell r="E16">
            <v>47.5</v>
          </cell>
        </row>
        <row r="17">
          <cell r="B17" t="str">
            <v>连花清瘟胶囊（感冒药）</v>
          </cell>
          <cell r="C17" t="str">
            <v>0.35g*24粒</v>
          </cell>
          <cell r="D17" t="str">
            <v>元/盒.片.支</v>
          </cell>
        </row>
        <row r="18">
          <cell r="B18" t="str">
            <v>阿莫西林胶囊（抗感染）</v>
          </cell>
          <cell r="C18" t="str">
            <v>0.25g*20粒</v>
          </cell>
          <cell r="D18" t="str">
            <v>元/盒.片.支</v>
          </cell>
          <cell r="E18">
            <v>2.5</v>
          </cell>
        </row>
        <row r="19">
          <cell r="B19" t="str">
            <v>盐酸氨溴索口服溶液（止咳祛痰）</v>
          </cell>
          <cell r="C19" t="str">
            <v>10ml*6支</v>
          </cell>
          <cell r="D19" t="str">
            <v>元/盒.片.支</v>
          </cell>
        </row>
        <row r="20">
          <cell r="B20" t="str">
            <v>苯磺酸左氨氯地平片（治疗高血压、心绞痛）</v>
          </cell>
          <cell r="C20" t="str">
            <v>2.5mg*14片</v>
          </cell>
          <cell r="D20" t="str">
            <v>元/盒.片.支</v>
          </cell>
          <cell r="E20">
            <v>27.24</v>
          </cell>
        </row>
        <row r="21">
          <cell r="B21" t="str">
            <v>对乙酰氨基酚干混悬剂（解热镇痛）</v>
          </cell>
          <cell r="C21" t="str">
            <v>4.22g：1.25g</v>
          </cell>
          <cell r="D21" t="str">
            <v>元/盒.片.支</v>
          </cell>
          <cell r="E21">
            <v>39.8</v>
          </cell>
        </row>
        <row r="22">
          <cell r="B22" t="str">
            <v>格列美脲片（治疗糖尿病）</v>
          </cell>
          <cell r="C22" t="str">
            <v>1mg*24片</v>
          </cell>
          <cell r="D22" t="str">
            <v>元/盒.片.支</v>
          </cell>
          <cell r="E22">
            <v>11</v>
          </cell>
        </row>
        <row r="23">
          <cell r="B23" t="str">
            <v>硝苯地平缓释片（治疗高血压）</v>
          </cell>
          <cell r="C23" t="str">
            <v>10mg*60片</v>
          </cell>
          <cell r="D23" t="str">
            <v>元/盒.片.支</v>
          </cell>
          <cell r="E23">
            <v>16</v>
          </cell>
        </row>
        <row r="24">
          <cell r="B24" t="str">
            <v>阿卡波糖片（治疗糖尿病）</v>
          </cell>
          <cell r="C24" t="str">
            <v>5mg*30片</v>
          </cell>
          <cell r="D24" t="str">
            <v>元/盒.片.支</v>
          </cell>
          <cell r="E24">
            <v>19.2</v>
          </cell>
        </row>
        <row r="25">
          <cell r="B25" t="str">
            <v>银杏叶片（治疗冠心病、中风、脑梗塞等）</v>
          </cell>
          <cell r="C25" t="str">
            <v>9.6mg*2.4mg*24片</v>
          </cell>
          <cell r="D25" t="str">
            <v>元/盒.片.支</v>
          </cell>
        </row>
        <row r="26">
          <cell r="B26" t="str">
            <v>缬沙坦分散片（治疗高血压）</v>
          </cell>
          <cell r="C26" t="str">
            <v>80mg*14片</v>
          </cell>
          <cell r="D26" t="str">
            <v>元/盒.片.支</v>
          </cell>
          <cell r="E26">
            <v>11</v>
          </cell>
        </row>
        <row r="27">
          <cell r="B27" t="str">
            <v>兰索拉唑肠溶胶囊（治疗胃病）</v>
          </cell>
          <cell r="C27" t="str">
            <v>15mg*20片</v>
          </cell>
          <cell r="D27" t="str">
            <v>元/盒.片.支</v>
          </cell>
          <cell r="E27">
            <v>41.43</v>
          </cell>
        </row>
        <row r="28">
          <cell r="B28" t="str">
            <v>头孢克洛干混悬剂（抗感染）</v>
          </cell>
          <cell r="C28" t="str">
            <v>0.25g*6袋</v>
          </cell>
          <cell r="D28" t="str">
            <v>元/盒.片.支</v>
          </cell>
        </row>
        <row r="29">
          <cell r="B29" t="str">
            <v>布洛芬片（解热镇痛）</v>
          </cell>
          <cell r="C29" t="str">
            <v>0.1g*100T</v>
          </cell>
          <cell r="D29" t="str">
            <v>瓶</v>
          </cell>
          <cell r="E29">
            <v>5.15</v>
          </cell>
        </row>
        <row r="30">
          <cell r="B30" t="str">
            <v>盐酸左氧氟沙星片（抗感染）</v>
          </cell>
          <cell r="C30" t="str">
            <v>0.1g*12片</v>
          </cell>
          <cell r="D30" t="str">
            <v>元/盒.片.支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 t="str">
            <v>复方氨酚烷胺片（感康）（感冒药）</v>
          </cell>
          <cell r="C5" t="str">
            <v>12s</v>
          </cell>
          <cell r="D5" t="str">
            <v>元/盒.片.支</v>
          </cell>
          <cell r="E5">
            <v>16</v>
          </cell>
        </row>
        <row r="6">
          <cell r="B6" t="str">
            <v>板蓝根颗粒（感冒药）</v>
          </cell>
          <cell r="C6" t="str">
            <v>10g*20包</v>
          </cell>
          <cell r="D6" t="str">
            <v>元/盒.片.支</v>
          </cell>
          <cell r="E6">
            <v>16.8</v>
          </cell>
        </row>
        <row r="7">
          <cell r="B7" t="str">
            <v>阿司匹林肠溶片（拜阿司匹灵）（治疗脑血栓）</v>
          </cell>
          <cell r="C7" t="str">
            <v>100mg*30片</v>
          </cell>
          <cell r="D7" t="str">
            <v>元/盒.片.支</v>
          </cell>
          <cell r="E7">
            <v>12.8</v>
          </cell>
        </row>
        <row r="8">
          <cell r="B8" t="str">
            <v>血脂康胶囊（调节血脂）</v>
          </cell>
          <cell r="C8" t="str">
            <v>0.3g*24粒</v>
          </cell>
          <cell r="D8" t="str">
            <v>元/盒.片.支</v>
          </cell>
          <cell r="E8">
            <v>29.8</v>
          </cell>
        </row>
        <row r="9">
          <cell r="B9" t="str">
            <v>盐酸二甲双胍片（治疗糖尿病）</v>
          </cell>
          <cell r="C9" t="str">
            <v>0.25g*60s</v>
          </cell>
          <cell r="D9" t="str">
            <v>元/盒.片.支</v>
          </cell>
          <cell r="E9">
            <v>3.5</v>
          </cell>
        </row>
        <row r="10">
          <cell r="B10" t="str">
            <v>厄贝沙坦片（吉加）（治疗高血压）</v>
          </cell>
          <cell r="C10" t="str">
            <v>0.15g*7片/板/盒</v>
          </cell>
          <cell r="D10" t="str">
            <v>元/盒.片.支</v>
          </cell>
          <cell r="E10">
            <v>4.5</v>
          </cell>
        </row>
        <row r="11">
          <cell r="B11" t="str">
            <v>苯磺酸氨氯地平片(络活喜)(治疗高血压、冠心病）</v>
          </cell>
          <cell r="C11" t="str">
            <v>5mg*7s</v>
          </cell>
          <cell r="D11" t="str">
            <v>元/盒.片.支</v>
          </cell>
          <cell r="E11">
            <v>23.5</v>
          </cell>
        </row>
        <row r="12">
          <cell r="B12" t="str">
            <v>血塞通片（治疗中风偏瘫）</v>
          </cell>
          <cell r="C12" t="str">
            <v>25mg*20s</v>
          </cell>
          <cell r="D12" t="str">
            <v>元/盒.片.支</v>
          </cell>
          <cell r="E12">
            <v>8</v>
          </cell>
        </row>
        <row r="13">
          <cell r="B13" t="str">
            <v>复方利血平片（治疗早中期高血压）</v>
          </cell>
          <cell r="C13" t="str">
            <v>100s</v>
          </cell>
          <cell r="D13" t="str">
            <v>元/盒.片.支</v>
          </cell>
          <cell r="E13">
            <v>5</v>
          </cell>
        </row>
        <row r="14">
          <cell r="B14" t="str">
            <v>阿托伐他汀钙片（调节血脂，辅助治疗冠心病心绞痛）</v>
          </cell>
          <cell r="C14" t="str">
            <v>10mg*7s</v>
          </cell>
          <cell r="D14" t="str">
            <v>元/盒.片.支</v>
          </cell>
          <cell r="E14">
            <v>23.5</v>
          </cell>
        </row>
        <row r="15">
          <cell r="B15" t="str">
            <v>酒石酸美托洛尔片(倍他乐克)（治疗心肌梗塞等）</v>
          </cell>
          <cell r="C15" t="str">
            <v>25mg*20s</v>
          </cell>
          <cell r="D15" t="str">
            <v>元/盒.片.支</v>
          </cell>
          <cell r="E15">
            <v>6.8</v>
          </cell>
        </row>
        <row r="16">
          <cell r="B16" t="str">
            <v>强力枇杷露（止咳祛痰）</v>
          </cell>
          <cell r="C16" t="str">
            <v>120ml</v>
          </cell>
          <cell r="D16" t="str">
            <v>元/盒.片.支</v>
          </cell>
          <cell r="E16">
            <v>15</v>
          </cell>
        </row>
        <row r="17">
          <cell r="B17" t="str">
            <v>连花清瘟胶囊（感冒药）</v>
          </cell>
          <cell r="C17" t="str">
            <v>0.35g*24粒</v>
          </cell>
          <cell r="D17" t="str">
            <v>元/盒.片.支</v>
          </cell>
          <cell r="E17">
            <v>15</v>
          </cell>
        </row>
        <row r="18">
          <cell r="B18" t="str">
            <v>阿莫西林胶囊（抗感染）</v>
          </cell>
          <cell r="C18" t="str">
            <v>0.25g*20粒</v>
          </cell>
          <cell r="D18" t="str">
            <v>元/盒.片.支</v>
          </cell>
          <cell r="E18">
            <v>2.6</v>
          </cell>
        </row>
        <row r="19">
          <cell r="B19" t="str">
            <v>盐酸氨溴索口服溶液（止咳祛痰）</v>
          </cell>
          <cell r="C19" t="str">
            <v>10ml*15支</v>
          </cell>
          <cell r="D19" t="str">
            <v>元/盒.片.支</v>
          </cell>
          <cell r="E19">
            <v>28.8</v>
          </cell>
        </row>
        <row r="20">
          <cell r="B20" t="str">
            <v>苯磺酸左氨氯地平片（治疗高血压、心绞痛）</v>
          </cell>
          <cell r="C20" t="str">
            <v>2.5mg*14片</v>
          </cell>
          <cell r="D20" t="str">
            <v>元/盒.片.支</v>
          </cell>
          <cell r="E20">
            <v>25</v>
          </cell>
        </row>
        <row r="21">
          <cell r="B21" t="str">
            <v>对乙酰氨基酚片（解热镇痛）</v>
          </cell>
          <cell r="C21" t="str">
            <v>0.5g*20片</v>
          </cell>
          <cell r="D21" t="str">
            <v>元/盒.片.支</v>
          </cell>
          <cell r="E21">
            <v>19.8</v>
          </cell>
        </row>
        <row r="22">
          <cell r="B22" t="str">
            <v>格列美脲分散片（治疗糖尿病）</v>
          </cell>
          <cell r="C22" t="str">
            <v>2mg*36片</v>
          </cell>
          <cell r="D22" t="str">
            <v>元/盒.片.支</v>
          </cell>
          <cell r="E22">
            <v>28</v>
          </cell>
        </row>
        <row r="23">
          <cell r="B23" t="str">
            <v>硝苯地平缓释片（治疗高血压）</v>
          </cell>
          <cell r="C23" t="str">
            <v>10mg*30片</v>
          </cell>
          <cell r="D23" t="str">
            <v>元/盒.片.支</v>
          </cell>
          <cell r="E23">
            <v>12</v>
          </cell>
        </row>
        <row r="24">
          <cell r="B24" t="str">
            <v>阿卡波糖片（治疗糖尿病）</v>
          </cell>
          <cell r="C24" t="str">
            <v>5mg*30片</v>
          </cell>
          <cell r="D24" t="str">
            <v>元/盒.片.支</v>
          </cell>
          <cell r="E24">
            <v>19</v>
          </cell>
        </row>
        <row r="25">
          <cell r="B25" t="str">
            <v>银杏叶片（治疗冠心病、中风、脑梗塞等）</v>
          </cell>
          <cell r="C25" t="str">
            <v>19.2mg*6片*2板</v>
          </cell>
          <cell r="D25" t="str">
            <v>元/盒.片.支</v>
          </cell>
          <cell r="E25">
            <v>4</v>
          </cell>
        </row>
        <row r="26">
          <cell r="B26" t="str">
            <v>缬沙坦片（治疗高血压）</v>
          </cell>
          <cell r="C26" t="str">
            <v>80mg*28片</v>
          </cell>
          <cell r="D26" t="str">
            <v>元/盒.片.支</v>
          </cell>
          <cell r="E26">
            <v>68</v>
          </cell>
        </row>
        <row r="27">
          <cell r="B27" t="str">
            <v>兰索拉唑肠溶片（治疗胃病）</v>
          </cell>
          <cell r="C27" t="str">
            <v>15mg*16片</v>
          </cell>
          <cell r="D27" t="str">
            <v>元/盒.片.支</v>
          </cell>
          <cell r="E27">
            <v>18</v>
          </cell>
        </row>
        <row r="28">
          <cell r="B28" t="str">
            <v>头孢克洛干混悬剂（抗感染）</v>
          </cell>
          <cell r="C28" t="str">
            <v>0.25g*6袋</v>
          </cell>
          <cell r="D28" t="str">
            <v>元/盒.片.支</v>
          </cell>
          <cell r="E28">
            <v>7.5</v>
          </cell>
        </row>
        <row r="29">
          <cell r="B29" t="str">
            <v>布洛芬片（解热镇痛）</v>
          </cell>
          <cell r="C29" t="str">
            <v>0.1g*20片</v>
          </cell>
          <cell r="D29" t="str">
            <v>瓶</v>
          </cell>
          <cell r="E29">
            <v>20</v>
          </cell>
        </row>
        <row r="30">
          <cell r="B30" t="str">
            <v>盐酸左氧氟沙星片（抗感染）</v>
          </cell>
          <cell r="C30" t="str">
            <v>0.1g*12片</v>
          </cell>
          <cell r="D30" t="str">
            <v>元/盒.片.支</v>
          </cell>
          <cell r="E30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 t="str">
            <v>复方氨酚烷胺片（感康）（感冒药）</v>
          </cell>
          <cell r="C5" t="str">
            <v>12s</v>
          </cell>
          <cell r="D5" t="str">
            <v>元/盒.片.支</v>
          </cell>
          <cell r="E5">
            <v>15</v>
          </cell>
        </row>
        <row r="6">
          <cell r="B6" t="str">
            <v>板蓝根颗粒（感冒药）</v>
          </cell>
          <cell r="C6" t="str">
            <v>10g*20包</v>
          </cell>
          <cell r="D6" t="str">
            <v>元/盒.片.支</v>
          </cell>
          <cell r="E6">
            <v>15</v>
          </cell>
        </row>
        <row r="7">
          <cell r="B7" t="str">
            <v>阿司匹林肠溶片（拜阿司匹灵）（治疗脑血栓）</v>
          </cell>
          <cell r="C7" t="str">
            <v>100mg*30片</v>
          </cell>
          <cell r="D7" t="str">
            <v>元/盒.片.支</v>
          </cell>
          <cell r="E7">
            <v>14</v>
          </cell>
        </row>
        <row r="8">
          <cell r="B8" t="str">
            <v>血脂康胶囊（调节血脂）</v>
          </cell>
          <cell r="C8" t="str">
            <v>0.3g*24粒</v>
          </cell>
          <cell r="D8" t="str">
            <v>元/盒.片.支</v>
          </cell>
          <cell r="E8">
            <v>14</v>
          </cell>
        </row>
        <row r="9">
          <cell r="B9" t="str">
            <v>盐酸二甲双胍片（治疗糖尿病）</v>
          </cell>
          <cell r="C9" t="str">
            <v>0.25g*48s</v>
          </cell>
          <cell r="D9" t="str">
            <v>元/盒.片.支</v>
          </cell>
          <cell r="E9">
            <v>3</v>
          </cell>
        </row>
        <row r="10">
          <cell r="B10" t="str">
            <v>厄贝沙坦片（科苏）（治疗高血压）</v>
          </cell>
          <cell r="C10" t="str">
            <v>0.075g*7片/板/盒</v>
          </cell>
          <cell r="D10" t="str">
            <v>元/盒.片.支</v>
          </cell>
          <cell r="E10">
            <v>13</v>
          </cell>
        </row>
        <row r="11">
          <cell r="B11" t="str">
            <v>苯磺酸氨氯地平片(络活喜)(治疗高血压、冠心病）</v>
          </cell>
          <cell r="C11" t="str">
            <v>5mg*7s</v>
          </cell>
          <cell r="D11" t="str">
            <v>元/盒.片.支</v>
          </cell>
          <cell r="E11">
            <v>23</v>
          </cell>
        </row>
        <row r="12">
          <cell r="B12" t="str">
            <v>血塞通片（治疗中风偏瘫）</v>
          </cell>
          <cell r="C12" t="str">
            <v>50mg*20s</v>
          </cell>
          <cell r="D12" t="str">
            <v>元/盒.片.支</v>
          </cell>
          <cell r="E12">
            <v>14</v>
          </cell>
        </row>
        <row r="13">
          <cell r="B13" t="str">
            <v>复方利血平片（治疗早中期高血压）</v>
          </cell>
          <cell r="C13" t="str">
            <v>100s</v>
          </cell>
          <cell r="D13" t="str">
            <v>元/盒.片.支</v>
          </cell>
          <cell r="E13">
            <v>5.5</v>
          </cell>
        </row>
        <row r="14">
          <cell r="B14" t="str">
            <v>阿托伐他汀钙片（调节血脂，辅助治疗冠心病心绞痛）</v>
          </cell>
          <cell r="C14" t="str">
            <v>10mg*7s</v>
          </cell>
          <cell r="D14" t="str">
            <v>元/盒.片.支</v>
          </cell>
          <cell r="E14">
            <v>11</v>
          </cell>
        </row>
        <row r="15">
          <cell r="B15" t="str">
            <v>酒石酸美托洛尔片(倍他乐克)（治疗心肌梗塞等）</v>
          </cell>
          <cell r="C15" t="str">
            <v>25mg*20s</v>
          </cell>
          <cell r="D15" t="str">
            <v>元/盒.片.支</v>
          </cell>
          <cell r="E15">
            <v>7</v>
          </cell>
        </row>
        <row r="16">
          <cell r="B16" t="str">
            <v>强力枇杷露（止咳祛痰）</v>
          </cell>
          <cell r="C16" t="str">
            <v>100ml</v>
          </cell>
          <cell r="D16" t="str">
            <v>元/盒.片.支</v>
          </cell>
          <cell r="E16">
            <v>18</v>
          </cell>
        </row>
        <row r="17">
          <cell r="B17" t="str">
            <v>连花清瘟胶囊（感冒药）</v>
          </cell>
          <cell r="C17" t="str">
            <v>0.35g*24粒</v>
          </cell>
          <cell r="D17" t="str">
            <v>元/盒.片.支</v>
          </cell>
          <cell r="E17">
            <v>12</v>
          </cell>
        </row>
        <row r="18">
          <cell r="B18" t="str">
            <v>阿莫西林胶囊（抗感染）</v>
          </cell>
          <cell r="C18" t="str">
            <v>0.25g*20粒</v>
          </cell>
          <cell r="D18" t="str">
            <v>元/盒.片.支</v>
          </cell>
          <cell r="E18">
            <v>3</v>
          </cell>
        </row>
        <row r="19">
          <cell r="B19" t="str">
            <v>盐酸氨溴索口服溶液（止咳祛痰）</v>
          </cell>
          <cell r="C19" t="str">
            <v>10ml*6支</v>
          </cell>
          <cell r="D19" t="str">
            <v>元/盒.片.支</v>
          </cell>
        </row>
        <row r="20">
          <cell r="B20" t="str">
            <v>苯磺酸左氨氯地平片（治疗高血压、心绞痛）</v>
          </cell>
          <cell r="C20" t="str">
            <v>2.5mg*14片</v>
          </cell>
          <cell r="D20" t="str">
            <v>元/盒.片.支</v>
          </cell>
          <cell r="E20">
            <v>11</v>
          </cell>
        </row>
        <row r="21">
          <cell r="B21" t="str">
            <v>对乙酰氨基酚片（解热镇痛）</v>
          </cell>
          <cell r="C21" t="str">
            <v>0.5g*10片</v>
          </cell>
          <cell r="D21" t="str">
            <v>元/盒.片.支</v>
          </cell>
          <cell r="E21">
            <v>10</v>
          </cell>
        </row>
        <row r="22">
          <cell r="B22" t="str">
            <v>格列美脲分散片（治疗糖尿病）</v>
          </cell>
          <cell r="C22" t="str">
            <v>2mg*36片</v>
          </cell>
          <cell r="D22" t="str">
            <v>元/盒.片.支</v>
          </cell>
          <cell r="E22">
            <v>18</v>
          </cell>
        </row>
        <row r="23">
          <cell r="B23" t="str">
            <v>硝苯地平缓释片（治疗高血压）</v>
          </cell>
          <cell r="C23" t="str">
            <v>10mg*30片</v>
          </cell>
          <cell r="D23" t="str">
            <v>元/盒.片.支</v>
          </cell>
          <cell r="E23">
            <v>5.5</v>
          </cell>
        </row>
        <row r="24">
          <cell r="B24" t="str">
            <v>阿卡波糖片（治疗糖尿病）</v>
          </cell>
          <cell r="C24" t="str">
            <v>5mg*30片</v>
          </cell>
          <cell r="D24" t="str">
            <v>元/盒.片.支</v>
          </cell>
          <cell r="E24">
            <v>17</v>
          </cell>
        </row>
        <row r="25">
          <cell r="B25" t="str">
            <v>银杏叶片（治疗冠心病、中风、脑梗塞等）</v>
          </cell>
          <cell r="C25" t="str">
            <v>9.6mg*2.4mg*24片</v>
          </cell>
          <cell r="D25" t="str">
            <v>元/盒.片.支</v>
          </cell>
          <cell r="E25">
            <v>5</v>
          </cell>
        </row>
        <row r="26">
          <cell r="B26" t="str">
            <v>缬沙坦分片（治疗高血压）</v>
          </cell>
          <cell r="C26" t="str">
            <v>80mg*28片</v>
          </cell>
          <cell r="D26" t="str">
            <v>元/盒.片.支</v>
          </cell>
          <cell r="E26">
            <v>22</v>
          </cell>
        </row>
        <row r="27">
          <cell r="B27" t="str">
            <v>兰索拉唑肠溶片（治疗胃病）</v>
          </cell>
          <cell r="C27" t="str">
            <v>15mg*14片</v>
          </cell>
          <cell r="D27" t="str">
            <v>元/盒.片.支</v>
          </cell>
          <cell r="E27">
            <v>18</v>
          </cell>
        </row>
        <row r="28">
          <cell r="B28" t="str">
            <v>头孢克洛干混悬剂（抗感染）</v>
          </cell>
          <cell r="C28" t="str">
            <v>0.25g*6袋</v>
          </cell>
          <cell r="D28" t="str">
            <v>元/盒.片.支</v>
          </cell>
          <cell r="E28">
            <v>8</v>
          </cell>
        </row>
        <row r="29">
          <cell r="B29" t="str">
            <v>布洛芬片（解热镇痛）</v>
          </cell>
          <cell r="C29" t="str">
            <v>0.1g*100T</v>
          </cell>
          <cell r="D29" t="str">
            <v>瓶</v>
          </cell>
        </row>
        <row r="30">
          <cell r="B30" t="str">
            <v>盐酸左氧氟沙星片（抗感染）</v>
          </cell>
          <cell r="C30" t="str">
            <v>0.1g*12片</v>
          </cell>
          <cell r="D30" t="str">
            <v>元/盒.片.支</v>
          </cell>
          <cell r="E30">
            <v>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 t="str">
            <v>复方氨酚烷胺片（感康）（感冒药）</v>
          </cell>
          <cell r="C5" t="str">
            <v>12s</v>
          </cell>
          <cell r="D5" t="str">
            <v>元/盒.片.支</v>
          </cell>
          <cell r="E5">
            <v>15</v>
          </cell>
        </row>
        <row r="6">
          <cell r="B6" t="str">
            <v>板蓝根颗粒（感冒药）</v>
          </cell>
          <cell r="C6" t="str">
            <v>10g*20包</v>
          </cell>
          <cell r="D6" t="str">
            <v>元/盒.片.支</v>
          </cell>
          <cell r="E6">
            <v>22</v>
          </cell>
        </row>
        <row r="7">
          <cell r="B7" t="str">
            <v>阿司匹林肠溶片（拜阿司匹灵）（治疗脑血栓）</v>
          </cell>
          <cell r="C7" t="str">
            <v>100mg*30片</v>
          </cell>
          <cell r="D7" t="str">
            <v>元/盒.片.支</v>
          </cell>
          <cell r="E7">
            <v>14</v>
          </cell>
        </row>
        <row r="8">
          <cell r="B8" t="str">
            <v>血脂康胶囊（调节血脂）</v>
          </cell>
          <cell r="C8" t="str">
            <v>0.3g*24粒</v>
          </cell>
          <cell r="D8" t="str">
            <v>元/盒.片.支</v>
          </cell>
          <cell r="E8">
            <v>29</v>
          </cell>
        </row>
        <row r="9">
          <cell r="B9" t="str">
            <v>盐酸二甲双胍片（治疗糖尿病）</v>
          </cell>
          <cell r="C9" t="str">
            <v>0.25g*48s</v>
          </cell>
          <cell r="D9" t="str">
            <v>元/盒.片.支</v>
          </cell>
          <cell r="E9">
            <v>3</v>
          </cell>
        </row>
        <row r="10">
          <cell r="B10" t="str">
            <v>厄贝沙坦片（吉加）（治疗高血压）</v>
          </cell>
          <cell r="C10" t="str">
            <v>0.15g*7片/板/盒</v>
          </cell>
          <cell r="D10" t="str">
            <v>元/盒.片.支</v>
          </cell>
          <cell r="E10">
            <v>8</v>
          </cell>
        </row>
        <row r="11">
          <cell r="B11" t="str">
            <v>苯磺酸氨氯地平片(络活喜)(治疗高血压、冠心病）</v>
          </cell>
          <cell r="C11" t="str">
            <v>5mg*7s</v>
          </cell>
          <cell r="D11" t="str">
            <v>元/盒.片.支</v>
          </cell>
          <cell r="E11">
            <v>26</v>
          </cell>
        </row>
        <row r="12">
          <cell r="B12" t="str">
            <v>血塞通片（治疗中风偏瘫）</v>
          </cell>
          <cell r="C12" t="str">
            <v>25mg*20s</v>
          </cell>
          <cell r="D12" t="str">
            <v>元/盒.片.支</v>
          </cell>
          <cell r="E12">
            <v>8</v>
          </cell>
        </row>
        <row r="13">
          <cell r="B13" t="str">
            <v>复方利血平片（治疗早中期高血压）</v>
          </cell>
          <cell r="C13" t="str">
            <v>100s</v>
          </cell>
          <cell r="D13" t="str">
            <v>元/盒.片.支</v>
          </cell>
          <cell r="E13">
            <v>6</v>
          </cell>
        </row>
        <row r="14">
          <cell r="B14" t="str">
            <v>阿托伐他汀钙片（调节血脂，辅助治疗冠心病心绞痛）</v>
          </cell>
          <cell r="C14" t="str">
            <v>10mg*7s</v>
          </cell>
          <cell r="D14" t="str">
            <v>元/盒.片.支</v>
          </cell>
          <cell r="E14">
            <v>13</v>
          </cell>
        </row>
        <row r="15">
          <cell r="B15" t="str">
            <v>酒石酸美托洛尔片(倍他乐克)（治疗心肌梗塞等）</v>
          </cell>
          <cell r="C15" t="str">
            <v>25mg*20s</v>
          </cell>
          <cell r="D15" t="str">
            <v>元/盒.片.支</v>
          </cell>
          <cell r="E15">
            <v>7.5</v>
          </cell>
        </row>
        <row r="16">
          <cell r="B16" t="str">
            <v>强力枇杷露（止咳祛痰）</v>
          </cell>
          <cell r="C16" t="str">
            <v>100ml</v>
          </cell>
          <cell r="D16" t="str">
            <v>元/盒.片.支</v>
          </cell>
          <cell r="E16">
            <v>15</v>
          </cell>
        </row>
        <row r="17">
          <cell r="B17" t="str">
            <v>连花清瘟胶囊（感冒药）</v>
          </cell>
          <cell r="C17" t="str">
            <v>0.35g*24粒</v>
          </cell>
          <cell r="D17" t="str">
            <v>元/盒.片.支</v>
          </cell>
          <cell r="E17">
            <v>15</v>
          </cell>
        </row>
        <row r="18">
          <cell r="B18" t="str">
            <v>阿莫西林胶囊（抗感染）</v>
          </cell>
          <cell r="C18" t="str">
            <v>0.25g*20粒</v>
          </cell>
          <cell r="D18" t="str">
            <v>元/盒.片.支</v>
          </cell>
          <cell r="E18">
            <v>5</v>
          </cell>
        </row>
        <row r="19">
          <cell r="B19" t="str">
            <v>盐酸氨溴索口服溶液（止咳祛痰）</v>
          </cell>
          <cell r="C19" t="str">
            <v>10ml*6支</v>
          </cell>
          <cell r="D19" t="str">
            <v>元/盒.片.支</v>
          </cell>
          <cell r="E19">
            <v>28</v>
          </cell>
        </row>
        <row r="20">
          <cell r="B20" t="str">
            <v>苯磺酸左氨氯地平片（治疗高血压、心绞痛）</v>
          </cell>
          <cell r="C20" t="str">
            <v>2.5mg*14片</v>
          </cell>
          <cell r="D20" t="str">
            <v>元/盒.片.支</v>
          </cell>
          <cell r="E20">
            <v>25</v>
          </cell>
        </row>
        <row r="21">
          <cell r="B21" t="str">
            <v>对乙酰氨基酚片（解热镇痛）</v>
          </cell>
          <cell r="C21" t="str">
            <v>0.5g*10片</v>
          </cell>
          <cell r="D21" t="str">
            <v>元/盒.片.支</v>
          </cell>
          <cell r="E21">
            <v>8</v>
          </cell>
        </row>
        <row r="22">
          <cell r="B22" t="str">
            <v>格列美脲分散片（治疗糖尿病）</v>
          </cell>
          <cell r="C22" t="str">
            <v>2mg*30片</v>
          </cell>
          <cell r="D22" t="str">
            <v>元/盒.片.支</v>
          </cell>
          <cell r="E22">
            <v>28</v>
          </cell>
        </row>
        <row r="23">
          <cell r="B23" t="str">
            <v>硝苯地平缓释片（治疗高血压）</v>
          </cell>
          <cell r="C23" t="str">
            <v>10mg*30片</v>
          </cell>
          <cell r="D23" t="str">
            <v>元/盒.片.支</v>
          </cell>
          <cell r="E23">
            <v>6</v>
          </cell>
        </row>
        <row r="24">
          <cell r="B24" t="str">
            <v>阿卡波糖片（治疗糖尿病）</v>
          </cell>
          <cell r="C24" t="str">
            <v>5mg*30片</v>
          </cell>
          <cell r="D24" t="str">
            <v>元/盒.片.支</v>
          </cell>
          <cell r="E24">
            <v>22</v>
          </cell>
        </row>
        <row r="25">
          <cell r="B25" t="str">
            <v>银杏叶片（治疗冠心病、中风、脑梗塞等）</v>
          </cell>
          <cell r="C25" t="str">
            <v>9.6mg*2.4mg*24片</v>
          </cell>
          <cell r="D25" t="str">
            <v>元/盒.片.支</v>
          </cell>
          <cell r="E25">
            <v>5</v>
          </cell>
        </row>
        <row r="26">
          <cell r="B26" t="str">
            <v>缬沙坦片（治疗高血压）</v>
          </cell>
          <cell r="C26" t="str">
            <v>80mg*28片</v>
          </cell>
          <cell r="D26" t="str">
            <v>元/盒.片.支</v>
          </cell>
          <cell r="E26">
            <v>25</v>
          </cell>
        </row>
        <row r="27">
          <cell r="B27" t="str">
            <v>兰索拉唑肠溶片（治疗胃病）</v>
          </cell>
          <cell r="C27" t="str">
            <v>15mg*16片</v>
          </cell>
          <cell r="D27" t="str">
            <v>元/盒.片.支</v>
          </cell>
          <cell r="E27">
            <v>15</v>
          </cell>
        </row>
        <row r="28">
          <cell r="B28" t="str">
            <v>头孢克洛干混悬剂（抗感染）</v>
          </cell>
          <cell r="C28" t="str">
            <v>0.125g*6袋</v>
          </cell>
          <cell r="D28" t="str">
            <v>元/盒.片.支</v>
          </cell>
          <cell r="E28">
            <v>9</v>
          </cell>
        </row>
        <row r="29">
          <cell r="B29" t="str">
            <v>布洛芬片（解热镇痛）</v>
          </cell>
          <cell r="C29" t="str">
            <v>0.1g*100T</v>
          </cell>
          <cell r="D29" t="str">
            <v>瓶</v>
          </cell>
          <cell r="E29" t="str">
            <v>无</v>
          </cell>
        </row>
        <row r="30">
          <cell r="B30" t="str">
            <v>盐酸左氧氟沙星片（抗感染）</v>
          </cell>
          <cell r="C30" t="str">
            <v>0.1g*12片</v>
          </cell>
          <cell r="D30" t="str">
            <v>元/盒.片.支</v>
          </cell>
          <cell r="E30">
            <v>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 t="str">
            <v>复方氨酚烷胺片（感康）（感冒药）</v>
          </cell>
          <cell r="C5" t="str">
            <v>12s</v>
          </cell>
          <cell r="D5" t="str">
            <v>元/盒.片.支</v>
          </cell>
        </row>
        <row r="5">
          <cell r="F5">
            <v>16</v>
          </cell>
        </row>
        <row r="6">
          <cell r="B6" t="str">
            <v>板蓝根颗粒（感冒药）</v>
          </cell>
          <cell r="C6" t="str">
            <v>10g*10包</v>
          </cell>
          <cell r="D6" t="str">
            <v>元/盒.片.支</v>
          </cell>
        </row>
        <row r="6">
          <cell r="F6">
            <v>15</v>
          </cell>
        </row>
        <row r="7">
          <cell r="B7" t="str">
            <v>阿司匹林肠溶片（拜阿司匹灵）（治疗脑血栓）</v>
          </cell>
          <cell r="C7" t="str">
            <v>100mg*30片</v>
          </cell>
          <cell r="D7" t="str">
            <v>元/盒.片.支</v>
          </cell>
        </row>
        <row r="7">
          <cell r="F7">
            <v>14.5</v>
          </cell>
        </row>
        <row r="8">
          <cell r="B8" t="str">
            <v>血脂康胶囊（调节血脂）</v>
          </cell>
          <cell r="C8" t="str">
            <v>0.3g*24粒</v>
          </cell>
          <cell r="D8" t="str">
            <v>元/盒.片.支</v>
          </cell>
        </row>
        <row r="8">
          <cell r="F8">
            <v>30</v>
          </cell>
        </row>
        <row r="9">
          <cell r="B9" t="str">
            <v>盐酸二甲双胍片（治疗糖尿病）</v>
          </cell>
          <cell r="C9" t="str">
            <v>0.25g*48s</v>
          </cell>
          <cell r="D9" t="str">
            <v>元/盒.片.支</v>
          </cell>
        </row>
        <row r="9">
          <cell r="F9">
            <v>3</v>
          </cell>
        </row>
        <row r="10">
          <cell r="B10" t="str">
            <v>厄贝沙坦片（吉加）（治疗高血压）</v>
          </cell>
          <cell r="C10" t="str">
            <v>0.15g*7片/板/盒</v>
          </cell>
          <cell r="D10" t="str">
            <v>元/盒.片.支</v>
          </cell>
        </row>
        <row r="10">
          <cell r="F10">
            <v>10</v>
          </cell>
        </row>
        <row r="11">
          <cell r="B11" t="str">
            <v>苯磺酸氨氯地平片(络活喜)(治疗高血压、冠心病）</v>
          </cell>
          <cell r="C11" t="str">
            <v>5mg*7s</v>
          </cell>
          <cell r="D11" t="str">
            <v>元/盒.片.支</v>
          </cell>
        </row>
        <row r="11">
          <cell r="F11">
            <v>23.5</v>
          </cell>
        </row>
        <row r="12">
          <cell r="B12" t="str">
            <v>血塞通片（治疗中风偏瘫）</v>
          </cell>
          <cell r="C12" t="str">
            <v>25mg*20s</v>
          </cell>
          <cell r="D12" t="str">
            <v>元/盒.片.支</v>
          </cell>
        </row>
        <row r="12">
          <cell r="F12">
            <v>8</v>
          </cell>
        </row>
        <row r="13">
          <cell r="B13" t="str">
            <v>复方利血平片（治疗早中期高血压）</v>
          </cell>
          <cell r="C13" t="str">
            <v>100s</v>
          </cell>
          <cell r="D13" t="str">
            <v>元/盒.片.支</v>
          </cell>
        </row>
        <row r="13">
          <cell r="F13">
            <v>6</v>
          </cell>
        </row>
        <row r="14">
          <cell r="B14" t="str">
            <v>阿托伐他汀钙片（调节血脂，辅助治疗冠心病心绞痛）</v>
          </cell>
          <cell r="C14" t="str">
            <v>10mg*14s</v>
          </cell>
          <cell r="D14" t="str">
            <v>元/盒.片.支</v>
          </cell>
        </row>
        <row r="14">
          <cell r="F14">
            <v>4</v>
          </cell>
        </row>
        <row r="15">
          <cell r="B15" t="str">
            <v>酒石酸美托洛尔片(倍他乐克)（治疗心肌梗塞等）</v>
          </cell>
          <cell r="C15" t="str">
            <v>25mg*20s</v>
          </cell>
          <cell r="D15" t="str">
            <v>元/盒.片.支</v>
          </cell>
        </row>
        <row r="15">
          <cell r="F15">
            <v>7.5</v>
          </cell>
        </row>
        <row r="16">
          <cell r="B16" t="str">
            <v>强力枇杷露（止咳祛痰）</v>
          </cell>
          <cell r="C16" t="str">
            <v>120ml</v>
          </cell>
          <cell r="D16" t="str">
            <v>元/盒.片.支</v>
          </cell>
        </row>
        <row r="16">
          <cell r="F16">
            <v>18</v>
          </cell>
        </row>
        <row r="17">
          <cell r="B17" t="str">
            <v>连花清瘟胶囊（感冒药）</v>
          </cell>
          <cell r="C17" t="str">
            <v>0.35g*24粒</v>
          </cell>
          <cell r="D17" t="str">
            <v>元/盒.片.支</v>
          </cell>
        </row>
        <row r="17">
          <cell r="F17">
            <v>15</v>
          </cell>
        </row>
        <row r="18">
          <cell r="B18" t="str">
            <v>阿莫西林胶囊（抗感染）</v>
          </cell>
          <cell r="C18" t="str">
            <v>0.25g*24粒</v>
          </cell>
          <cell r="D18" t="str">
            <v>元/盒.片.支</v>
          </cell>
        </row>
        <row r="18">
          <cell r="F18">
            <v>13</v>
          </cell>
        </row>
        <row r="19">
          <cell r="B19" t="str">
            <v>盐酸氨溴索口服溶液（止咳祛痰）</v>
          </cell>
          <cell r="C19" t="str">
            <v>10ml*6支</v>
          </cell>
          <cell r="D19" t="str">
            <v>元/盒.片.支</v>
          </cell>
        </row>
        <row r="19">
          <cell r="F19">
            <v>22</v>
          </cell>
        </row>
        <row r="20">
          <cell r="B20" t="str">
            <v>苯磺酸左氨氯地平片（治疗高血压、心绞痛）</v>
          </cell>
          <cell r="C20" t="str">
            <v>2.5mg*14片</v>
          </cell>
          <cell r="D20" t="str">
            <v>元/盒.片.支</v>
          </cell>
        </row>
        <row r="20">
          <cell r="F20">
            <v>7</v>
          </cell>
        </row>
        <row r="21">
          <cell r="B21" t="str">
            <v>对乙酰氨基酚片（解热镇痛）</v>
          </cell>
          <cell r="C21" t="str">
            <v>0.3g*24片</v>
          </cell>
          <cell r="D21" t="str">
            <v>元/盒.片.支</v>
          </cell>
        </row>
        <row r="21">
          <cell r="F21">
            <v>9.5</v>
          </cell>
        </row>
        <row r="22">
          <cell r="B22" t="str">
            <v>格列美脲片（治疗糖尿病）</v>
          </cell>
          <cell r="C22" t="str">
            <v>2mg*10片</v>
          </cell>
          <cell r="D22" t="str">
            <v>元/盒.片.支</v>
          </cell>
        </row>
        <row r="22">
          <cell r="F22">
            <v>12</v>
          </cell>
        </row>
        <row r="23">
          <cell r="B23" t="str">
            <v>硝苯地平缓释片（治疗高血压）</v>
          </cell>
          <cell r="C23" t="str">
            <v>10mg*30片</v>
          </cell>
          <cell r="D23" t="str">
            <v>元/盒.片.支</v>
          </cell>
        </row>
        <row r="23">
          <cell r="F23">
            <v>6</v>
          </cell>
        </row>
        <row r="24">
          <cell r="B24" t="str">
            <v>阿卡波糖片（治疗糖尿病）</v>
          </cell>
          <cell r="C24" t="str">
            <v>5mg*30片</v>
          </cell>
          <cell r="D24" t="str">
            <v>元/盒.片.支</v>
          </cell>
        </row>
        <row r="24">
          <cell r="F24">
            <v>22</v>
          </cell>
        </row>
        <row r="25">
          <cell r="B25" t="str">
            <v>银杏叶片（治疗冠心病、中风、脑梗塞等）</v>
          </cell>
          <cell r="C25" t="str">
            <v>9.6mg*2.4mg*24片</v>
          </cell>
          <cell r="D25" t="str">
            <v>元/盒.片.支</v>
          </cell>
        </row>
        <row r="25">
          <cell r="F25">
            <v>6</v>
          </cell>
        </row>
        <row r="26">
          <cell r="B26" t="str">
            <v>缬沙坦分散片（治疗高血压）</v>
          </cell>
          <cell r="C26" t="str">
            <v>80mg*14片</v>
          </cell>
          <cell r="D26" t="str">
            <v>元/盒.片.支</v>
          </cell>
        </row>
        <row r="26">
          <cell r="F26">
            <v>13</v>
          </cell>
        </row>
        <row r="27">
          <cell r="B27" t="str">
            <v>兰索拉唑肠溶片（治疗胃病）</v>
          </cell>
          <cell r="C27" t="str">
            <v>15mg*16片</v>
          </cell>
          <cell r="D27" t="str">
            <v>元/盒.片.支</v>
          </cell>
        </row>
        <row r="27">
          <cell r="F27">
            <v>24</v>
          </cell>
        </row>
        <row r="28">
          <cell r="B28" t="str">
            <v>头孢克洛干混悬剂（抗感染）</v>
          </cell>
          <cell r="C28" t="str">
            <v>0.125g*6袋</v>
          </cell>
          <cell r="D28" t="str">
            <v>元/盒.片.支</v>
          </cell>
        </row>
        <row r="28">
          <cell r="F28">
            <v>9.5</v>
          </cell>
        </row>
        <row r="29">
          <cell r="B29" t="str">
            <v>布洛芬片（解热镇痛）</v>
          </cell>
          <cell r="C29" t="str">
            <v>0.1g*100T</v>
          </cell>
          <cell r="D29" t="str">
            <v>瓶</v>
          </cell>
        </row>
        <row r="29">
          <cell r="F29">
            <v>6</v>
          </cell>
        </row>
        <row r="30">
          <cell r="B30" t="str">
            <v>盐酸左氧氟沙星片（抗感染）</v>
          </cell>
          <cell r="C30" t="str">
            <v>0.1g*12片</v>
          </cell>
          <cell r="D30" t="str">
            <v>元/盒.片.支</v>
          </cell>
        </row>
        <row r="30">
          <cell r="F30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4"/>
  <sheetViews>
    <sheetView tabSelected="1" workbookViewId="0">
      <selection activeCell="A1" sqref="A1:M3"/>
    </sheetView>
  </sheetViews>
  <sheetFormatPr defaultColWidth="9" defaultRowHeight="30" customHeight="1"/>
  <cols>
    <col min="1" max="1" width="6.75833333333333" style="1" customWidth="1"/>
    <col min="2" max="2" width="22.625" style="2" customWidth="1"/>
    <col min="3" max="3" width="16.375" style="3" customWidth="1"/>
    <col min="4" max="4" width="12.5" customWidth="1"/>
    <col min="5" max="7" width="12.5" style="1" customWidth="1"/>
    <col min="8" max="11" width="12.5" customWidth="1"/>
    <col min="12" max="12" width="14.125" customWidth="1"/>
    <col min="13" max="13" width="28.625" customWidth="1"/>
  </cols>
  <sheetData>
    <row r="1" customHeight="1" spans="1:13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</row>
    <row r="2" customHeight="1" spans="1:13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</row>
    <row r="3" customHeight="1" spans="1:13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</row>
    <row r="4" customHeight="1" spans="1:13">
      <c r="A4" s="6" t="s">
        <v>1</v>
      </c>
      <c r="B4" s="6" t="s">
        <v>2</v>
      </c>
      <c r="C4" s="7" t="s">
        <v>3</v>
      </c>
      <c r="D4" s="6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6" t="s">
        <v>12</v>
      </c>
      <c r="M4" s="6" t="s">
        <v>13</v>
      </c>
    </row>
    <row r="5" customHeight="1" spans="1:13">
      <c r="A5" s="6">
        <v>1</v>
      </c>
      <c r="B5" s="6" t="s">
        <v>14</v>
      </c>
      <c r="C5" s="7" t="s">
        <v>15</v>
      </c>
      <c r="D5" s="6" t="s">
        <v>16</v>
      </c>
      <c r="E5" s="9">
        <f>VLOOKUP(B:B,[1]Sheet1!$B$4:$F$30,4,FALSE)</f>
        <v>15</v>
      </c>
      <c r="F5" s="9">
        <f>VLOOKUP(B5,[2]Sheet1!$B$5:$E$30,4,FALSE)</f>
        <v>13</v>
      </c>
      <c r="G5" s="9">
        <f>VLOOKUP(B5,[3]Sheet1!$B$5:$E$30,4,FALSE)</f>
        <v>16</v>
      </c>
      <c r="H5" s="9">
        <v>16</v>
      </c>
      <c r="I5" s="9">
        <f>VLOOKUP(B5,[4]Sheet1!$B$5:$E$30,4,FALSE)</f>
        <v>15</v>
      </c>
      <c r="J5" s="9">
        <f>VLOOKUP(B5,[5]Sheet1!$B$5:$E$30,4,FALSE)</f>
        <v>15</v>
      </c>
      <c r="K5" s="12">
        <v>15</v>
      </c>
      <c r="L5" s="15">
        <f>AVERAGE(E5:K5)</f>
        <v>15</v>
      </c>
      <c r="M5" s="6" t="s">
        <v>17</v>
      </c>
    </row>
    <row r="6" customHeight="1" spans="1:13">
      <c r="A6" s="10">
        <v>2</v>
      </c>
      <c r="B6" s="10" t="s">
        <v>18</v>
      </c>
      <c r="C6" s="7" t="s">
        <v>19</v>
      </c>
      <c r="D6" s="6" t="s">
        <v>16</v>
      </c>
      <c r="E6" s="9">
        <f>VLOOKUP(B:B,[1]Sheet1!$B$4:$F$30,4,FALSE)</f>
        <v>18</v>
      </c>
      <c r="F6" s="9"/>
      <c r="G6" s="9">
        <f>VLOOKUP(B6,[3]Sheet1!$B$5:$E$30,4,FALSE)</f>
        <v>16.8</v>
      </c>
      <c r="H6" s="9">
        <v>19.8</v>
      </c>
      <c r="I6" s="9">
        <f>VLOOKUP(B6,[4]Sheet1!$B$5:$E$30,4,FALSE)</f>
        <v>15</v>
      </c>
      <c r="J6" s="9">
        <f>VLOOKUP(B6,[5]Sheet1!$B$5:$E$30,4,FALSE)</f>
        <v>22</v>
      </c>
      <c r="K6" s="16"/>
      <c r="L6" s="15">
        <f>(E6+F6+G6+H6++I6+J6)/6</f>
        <v>15.2666666666667</v>
      </c>
      <c r="M6" s="6" t="s">
        <v>20</v>
      </c>
    </row>
    <row r="7" customHeight="1" spans="1:13">
      <c r="A7" s="11"/>
      <c r="B7" s="11"/>
      <c r="C7" s="6" t="s">
        <v>21</v>
      </c>
      <c r="D7" s="6" t="s">
        <v>16</v>
      </c>
      <c r="E7" s="9"/>
      <c r="F7" s="9"/>
      <c r="G7" s="9"/>
      <c r="H7" s="9"/>
      <c r="I7" s="9"/>
      <c r="J7" s="9"/>
      <c r="K7" s="9">
        <f>VLOOKUP(B6,[6]Sheet1!$B$5:$F$30,5,FALSE)</f>
        <v>15</v>
      </c>
      <c r="L7" s="15">
        <v>15</v>
      </c>
      <c r="M7" s="6" t="s">
        <v>22</v>
      </c>
    </row>
    <row r="8" customHeight="1" spans="1:13">
      <c r="A8" s="6">
        <v>3</v>
      </c>
      <c r="B8" s="6" t="s">
        <v>23</v>
      </c>
      <c r="C8" s="7" t="s">
        <v>24</v>
      </c>
      <c r="D8" s="6" t="s">
        <v>16</v>
      </c>
      <c r="E8" s="9">
        <f>VLOOKUP(B:B,[1]Sheet1!$B$4:$F$30,4,FALSE)</f>
        <v>14</v>
      </c>
      <c r="F8" s="12">
        <v>15.05</v>
      </c>
      <c r="G8" s="9">
        <f>VLOOKUP(B8,[3]Sheet1!$B$5:$E$30,4,FALSE)</f>
        <v>12.8</v>
      </c>
      <c r="H8" s="9">
        <v>14</v>
      </c>
      <c r="I8" s="9">
        <f>VLOOKUP(B8,[4]Sheet1!$B$5:$E$30,4,FALSE)</f>
        <v>14</v>
      </c>
      <c r="J8" s="9">
        <f>VLOOKUP(B8,[5]Sheet1!$B$5:$E$30,4,FALSE)</f>
        <v>14</v>
      </c>
      <c r="K8" s="9">
        <f>VLOOKUP(B8,[6]Sheet1!$B$5:$F$30,5,FALSE)</f>
        <v>14.5</v>
      </c>
      <c r="L8" s="15">
        <f>AVERAGE(E8:K8)</f>
        <v>14.05</v>
      </c>
      <c r="M8" s="6" t="s">
        <v>25</v>
      </c>
    </row>
    <row r="9" customHeight="1" spans="1:13">
      <c r="A9" s="6">
        <v>4</v>
      </c>
      <c r="B9" s="6" t="s">
        <v>26</v>
      </c>
      <c r="C9" s="7" t="s">
        <v>27</v>
      </c>
      <c r="D9" s="6" t="s">
        <v>16</v>
      </c>
      <c r="E9" s="9"/>
      <c r="F9" s="9"/>
      <c r="G9" s="9">
        <f>VLOOKUP(B9,[3]Sheet1!$B$5:$E$30,4,FALSE)</f>
        <v>29.8</v>
      </c>
      <c r="H9" s="9">
        <v>30</v>
      </c>
      <c r="I9" s="9">
        <f>VLOOKUP(B9,[4]Sheet1!$B$5:$E$30,4,FALSE)</f>
        <v>14</v>
      </c>
      <c r="J9" s="9">
        <f>VLOOKUP(B9,[5]Sheet1!$B$5:$E$30,4,FALSE)</f>
        <v>29</v>
      </c>
      <c r="K9" s="9">
        <f>VLOOKUP(B9,[6]Sheet1!$B$5:$F$30,5,FALSE)</f>
        <v>30</v>
      </c>
      <c r="L9" s="15">
        <f>AVERAGE(G9:K9)</f>
        <v>26.56</v>
      </c>
      <c r="M9" s="6" t="s">
        <v>28</v>
      </c>
    </row>
    <row r="10" customHeight="1" spans="1:13">
      <c r="A10" s="10">
        <v>5</v>
      </c>
      <c r="B10" s="10" t="s">
        <v>29</v>
      </c>
      <c r="C10" s="7" t="s">
        <v>30</v>
      </c>
      <c r="D10" s="6" t="s">
        <v>16</v>
      </c>
      <c r="E10" s="9"/>
      <c r="F10" s="12">
        <v>22</v>
      </c>
      <c r="G10" s="9"/>
      <c r="H10" s="9"/>
      <c r="I10" s="9"/>
      <c r="J10" s="9"/>
      <c r="K10" s="9"/>
      <c r="L10" s="15"/>
      <c r="M10" s="17" t="s">
        <v>31</v>
      </c>
    </row>
    <row r="11" customHeight="1" spans="1:13">
      <c r="A11" s="13"/>
      <c r="B11" s="13"/>
      <c r="C11" s="7" t="s">
        <v>32</v>
      </c>
      <c r="D11" s="6" t="s">
        <v>16</v>
      </c>
      <c r="E11" s="9"/>
      <c r="F11" s="9"/>
      <c r="G11" s="9">
        <f>VLOOKUP(B10,[3]Sheet1!$B$5:$E$30,4,FALSE)</f>
        <v>3.5</v>
      </c>
      <c r="H11" s="9"/>
      <c r="I11" s="9"/>
      <c r="J11" s="9"/>
      <c r="K11" s="16"/>
      <c r="L11" s="15">
        <f>AVERAGE(F11:G11)</f>
        <v>3.5</v>
      </c>
      <c r="M11" s="6" t="s">
        <v>33</v>
      </c>
    </row>
    <row r="12" customHeight="1" spans="1:13">
      <c r="A12" s="13"/>
      <c r="B12" s="13"/>
      <c r="C12" s="7" t="s">
        <v>32</v>
      </c>
      <c r="D12" s="6" t="s">
        <v>16</v>
      </c>
      <c r="E12" s="9"/>
      <c r="F12" s="9"/>
      <c r="G12" s="9"/>
      <c r="H12" s="9">
        <v>12</v>
      </c>
      <c r="I12" s="9"/>
      <c r="J12" s="9"/>
      <c r="K12" s="9"/>
      <c r="L12" s="15">
        <f>H12</f>
        <v>12</v>
      </c>
      <c r="M12" s="6" t="s">
        <v>34</v>
      </c>
    </row>
    <row r="13" customHeight="1" spans="1:13">
      <c r="A13" s="13"/>
      <c r="B13" s="11"/>
      <c r="C13" s="7" t="s">
        <v>35</v>
      </c>
      <c r="D13" s="6" t="s">
        <v>16</v>
      </c>
      <c r="E13" s="9"/>
      <c r="F13" s="9"/>
      <c r="G13" s="9"/>
      <c r="H13" s="9"/>
      <c r="I13" s="9">
        <f>VLOOKUP(B10,[4]Sheet1!$B$5:$E$30,4,FALSE)</f>
        <v>3</v>
      </c>
      <c r="J13" s="9">
        <f>VLOOKUP(B10,[5]Sheet1!$B$5:$E$30,4,FALSE)</f>
        <v>3</v>
      </c>
      <c r="K13" s="9">
        <f>VLOOKUP(B10,[6]Sheet1!$B$5:$F$30,5,FALSE)</f>
        <v>3</v>
      </c>
      <c r="L13" s="15">
        <f>AVERAGE(I13:K13)</f>
        <v>3</v>
      </c>
      <c r="M13" s="6" t="s">
        <v>36</v>
      </c>
    </row>
    <row r="14" customHeight="1" spans="1:13">
      <c r="A14" s="11"/>
      <c r="B14" s="6" t="s">
        <v>37</v>
      </c>
      <c r="C14" s="7" t="s">
        <v>38</v>
      </c>
      <c r="D14" s="6" t="s">
        <v>16</v>
      </c>
      <c r="E14" s="9">
        <v>15</v>
      </c>
      <c r="F14" s="9"/>
      <c r="G14" s="9"/>
      <c r="H14" s="9"/>
      <c r="I14" s="9"/>
      <c r="J14" s="9"/>
      <c r="K14" s="9"/>
      <c r="L14" s="15">
        <v>15</v>
      </c>
      <c r="M14" s="6" t="s">
        <v>33</v>
      </c>
    </row>
    <row r="15" customHeight="1" spans="1:13">
      <c r="A15" s="10">
        <v>6</v>
      </c>
      <c r="B15" s="6" t="s">
        <v>39</v>
      </c>
      <c r="C15" s="7" t="s">
        <v>40</v>
      </c>
      <c r="D15" s="6" t="s">
        <v>16</v>
      </c>
      <c r="E15" s="9">
        <f>VLOOKUP(B:B,[1]Sheet1!$B$4:$F$30,4,FALSE)</f>
        <v>5</v>
      </c>
      <c r="F15" s="9">
        <f>VLOOKUP(B15,[2]Sheet1!$B$5:$E$30,4,FALSE)</f>
        <v>5</v>
      </c>
      <c r="G15" s="9">
        <f>VLOOKUP(B15,[3]Sheet1!$B$5:$E$30,4,FALSE)</f>
        <v>4.5</v>
      </c>
      <c r="H15" s="9">
        <v>5.5</v>
      </c>
      <c r="I15" s="9"/>
      <c r="J15" s="9">
        <f>VLOOKUP(B15,[5]Sheet1!$B$5:$E$30,4,FALSE)</f>
        <v>8</v>
      </c>
      <c r="K15" s="16"/>
      <c r="L15" s="15">
        <f>(E15+F15+G15+H15+J15)/5</f>
        <v>5.6</v>
      </c>
      <c r="M15" s="6" t="s">
        <v>41</v>
      </c>
    </row>
    <row r="16" customHeight="1" spans="1:13">
      <c r="A16" s="13"/>
      <c r="B16" s="6" t="s">
        <v>39</v>
      </c>
      <c r="C16" s="7" t="s">
        <v>42</v>
      </c>
      <c r="D16" s="6"/>
      <c r="E16" s="9"/>
      <c r="F16" s="9"/>
      <c r="G16" s="9"/>
      <c r="H16" s="9"/>
      <c r="I16" s="9">
        <v>13</v>
      </c>
      <c r="J16" s="9"/>
      <c r="K16" s="9"/>
      <c r="L16" s="15">
        <f>I16</f>
        <v>13</v>
      </c>
      <c r="M16" s="6" t="s">
        <v>43</v>
      </c>
    </row>
    <row r="17" customHeight="1" spans="1:13">
      <c r="A17" s="11"/>
      <c r="B17" s="6" t="s">
        <v>39</v>
      </c>
      <c r="C17" s="6" t="s">
        <v>40</v>
      </c>
      <c r="D17" s="6"/>
      <c r="E17" s="9"/>
      <c r="F17" s="9"/>
      <c r="G17" s="9"/>
      <c r="H17" s="9"/>
      <c r="I17" s="9"/>
      <c r="J17" s="9"/>
      <c r="K17" s="9">
        <f>VLOOKUP(B15,[6]Sheet1!$B$5:$F$30,5,FALSE)</f>
        <v>10</v>
      </c>
      <c r="L17" s="15">
        <v>10</v>
      </c>
      <c r="M17" s="6" t="s">
        <v>44</v>
      </c>
    </row>
    <row r="18" customHeight="1" spans="1:13">
      <c r="A18" s="6">
        <v>8</v>
      </c>
      <c r="B18" s="6" t="s">
        <v>45</v>
      </c>
      <c r="C18" s="7" t="s">
        <v>46</v>
      </c>
      <c r="D18" s="6" t="s">
        <v>16</v>
      </c>
      <c r="E18" s="9">
        <f>VLOOKUP(B:B,[1]Sheet1!$B$4:$F$30,4,FALSE)</f>
        <v>25</v>
      </c>
      <c r="F18" s="12">
        <v>24</v>
      </c>
      <c r="G18" s="9">
        <f>VLOOKUP(B18,[3]Sheet1!$B$5:$E$30,4,FALSE)</f>
        <v>23.5</v>
      </c>
      <c r="H18" s="9">
        <v>23</v>
      </c>
      <c r="I18" s="9">
        <f>VLOOKUP(B18,[4]Sheet1!$B$5:$E$30,4,FALSE)</f>
        <v>23</v>
      </c>
      <c r="J18" s="9">
        <f>VLOOKUP(B18,[5]Sheet1!$B$5:$E$30,4,FALSE)</f>
        <v>26</v>
      </c>
      <c r="K18" s="12">
        <v>24</v>
      </c>
      <c r="L18" s="15">
        <f>AVERAGE(E18:K18)</f>
        <v>24.0714285714286</v>
      </c>
      <c r="M18" s="6" t="s">
        <v>47</v>
      </c>
    </row>
    <row r="19" customHeight="1" spans="1:13">
      <c r="A19" s="10">
        <v>9</v>
      </c>
      <c r="B19" s="10" t="s">
        <v>48</v>
      </c>
      <c r="C19" s="7" t="s">
        <v>49</v>
      </c>
      <c r="D19" s="6" t="s">
        <v>16</v>
      </c>
      <c r="E19" s="9">
        <v>20</v>
      </c>
      <c r="F19" s="9"/>
      <c r="G19" s="9"/>
      <c r="H19" s="9"/>
      <c r="I19" s="9"/>
      <c r="J19" s="16"/>
      <c r="K19" s="9">
        <f>VLOOKUP(B19,[6]Sheet1!$B$5:$F$30,5,FALSE)</f>
        <v>8</v>
      </c>
      <c r="L19" s="15">
        <f>(K19+E19)/2</f>
        <v>14</v>
      </c>
      <c r="M19" s="6" t="s">
        <v>50</v>
      </c>
    </row>
    <row r="20" customHeight="1" spans="1:13">
      <c r="A20" s="13"/>
      <c r="B20" s="13"/>
      <c r="C20" s="7" t="s">
        <v>49</v>
      </c>
      <c r="D20" s="6"/>
      <c r="E20" s="9"/>
      <c r="F20" s="9"/>
      <c r="G20" s="9">
        <f>VLOOKUP(B19,[3]Sheet1!$B$5:$E$30,4,FALSE)</f>
        <v>8</v>
      </c>
      <c r="H20" s="9">
        <v>8</v>
      </c>
      <c r="I20" s="9"/>
      <c r="J20" s="9">
        <f>VLOOKUP(B19,[5]Sheet1!$B$5:$E$30,4,FALSE)</f>
        <v>8</v>
      </c>
      <c r="K20" s="9"/>
      <c r="L20" s="15">
        <f>AVERAGE(E20:K20)</f>
        <v>8</v>
      </c>
      <c r="M20" s="6" t="s">
        <v>51</v>
      </c>
    </row>
    <row r="21" customHeight="1" spans="1:13">
      <c r="A21" s="11"/>
      <c r="B21" s="11"/>
      <c r="C21" s="7" t="s">
        <v>52</v>
      </c>
      <c r="D21" s="6"/>
      <c r="E21" s="9"/>
      <c r="F21" s="9"/>
      <c r="G21" s="9"/>
      <c r="H21" s="9"/>
      <c r="I21" s="9">
        <f>VLOOKUP(B19,[4]Sheet1!$B$5:$E$30,4,FALSE)</f>
        <v>14</v>
      </c>
      <c r="J21" s="9"/>
      <c r="K21" s="9"/>
      <c r="L21" s="15">
        <v>14</v>
      </c>
      <c r="M21" s="6" t="s">
        <v>51</v>
      </c>
    </row>
    <row r="22" customHeight="1" spans="1:13">
      <c r="A22" s="10">
        <v>10</v>
      </c>
      <c r="B22" s="10" t="s">
        <v>53</v>
      </c>
      <c r="C22" s="7" t="s">
        <v>54</v>
      </c>
      <c r="D22" s="6" t="s">
        <v>16</v>
      </c>
      <c r="E22" s="9">
        <f>VLOOKUP(B:B,[1]Sheet1!$B$4:$F$30,4,FALSE)</f>
        <v>6</v>
      </c>
      <c r="F22" s="9"/>
      <c r="G22" s="9"/>
      <c r="H22" s="9">
        <v>6</v>
      </c>
      <c r="I22" s="9">
        <f>VLOOKUP(B22,[4]Sheet1!$B$5:$E$30,4,FALSE)</f>
        <v>5.5</v>
      </c>
      <c r="J22" s="9">
        <f>VLOOKUP(B22,[5]Sheet1!$B$5:$E$30,4,FALSE)</f>
        <v>6</v>
      </c>
      <c r="K22" s="9">
        <f>VLOOKUP(B22,[6]Sheet1!$B$5:$F$30,5,FALSE)</f>
        <v>6</v>
      </c>
      <c r="L22" s="15">
        <f>AVERAGE(E22:K22)</f>
        <v>5.9</v>
      </c>
      <c r="M22" s="6" t="s">
        <v>55</v>
      </c>
    </row>
    <row r="23" customHeight="1" spans="1:13">
      <c r="A23" s="11"/>
      <c r="B23" s="11"/>
      <c r="C23" s="7"/>
      <c r="D23" s="6"/>
      <c r="E23" s="9"/>
      <c r="F23" s="9"/>
      <c r="G23" s="9">
        <f>VLOOKUP(B22,[3]Sheet1!$B$5:$E$30,4,FALSE)</f>
        <v>5</v>
      </c>
      <c r="H23" s="9"/>
      <c r="I23" s="9"/>
      <c r="J23" s="9"/>
      <c r="K23" s="9"/>
      <c r="L23" s="15">
        <v>4</v>
      </c>
      <c r="M23" s="6" t="s">
        <v>56</v>
      </c>
    </row>
    <row r="24" customHeight="1" spans="1:13">
      <c r="A24" s="10">
        <v>11</v>
      </c>
      <c r="B24" s="10" t="s">
        <v>57</v>
      </c>
      <c r="C24" s="7" t="s">
        <v>58</v>
      </c>
      <c r="D24" s="6" t="s">
        <v>16</v>
      </c>
      <c r="E24" s="9">
        <f>VLOOKUP(B:B,[1]Sheet1!$B$4:$F$30,4,FALSE)</f>
        <v>15</v>
      </c>
      <c r="F24" s="9">
        <f>VLOOKUP(B24,[2]Sheet1!$B$5:$E$30,4,FALSE)</f>
        <v>2</v>
      </c>
      <c r="G24" s="9"/>
      <c r="H24" s="9">
        <v>13</v>
      </c>
      <c r="I24" s="9">
        <f>VLOOKUP(B24,[4]Sheet1!$B$5:$E$30,4,FALSE)</f>
        <v>11</v>
      </c>
      <c r="J24" s="9">
        <f>VLOOKUP(B24,[5]Sheet1!$B$5:$E$30,4,FALSE)</f>
        <v>13</v>
      </c>
      <c r="K24" s="16"/>
      <c r="L24" s="15">
        <f>AVERAGE(E24:K24)</f>
        <v>10.8</v>
      </c>
      <c r="M24" s="6" t="s">
        <v>59</v>
      </c>
    </row>
    <row r="25" customHeight="1" spans="1:13">
      <c r="A25" s="13"/>
      <c r="B25" s="13"/>
      <c r="C25" s="7"/>
      <c r="D25" s="6"/>
      <c r="E25" s="9"/>
      <c r="F25" s="9"/>
      <c r="G25" s="9">
        <f>VLOOKUP(B24,[3]Sheet1!$B$5:$E$30,4,FALSE)</f>
        <v>23.5</v>
      </c>
      <c r="H25" s="9"/>
      <c r="I25" s="9"/>
      <c r="J25" s="9"/>
      <c r="K25" s="9"/>
      <c r="L25" s="15">
        <v>23.5</v>
      </c>
      <c r="M25" s="6" t="s">
        <v>60</v>
      </c>
    </row>
    <row r="26" customHeight="1" spans="1:13">
      <c r="A26" s="11"/>
      <c r="B26" s="11"/>
      <c r="C26" s="6" t="s">
        <v>61</v>
      </c>
      <c r="D26" s="6" t="s">
        <v>16</v>
      </c>
      <c r="E26" s="9"/>
      <c r="F26" s="9"/>
      <c r="G26" s="9"/>
      <c r="H26" s="9"/>
      <c r="I26" s="9"/>
      <c r="J26" s="9"/>
      <c r="K26" s="9">
        <f>VLOOKUP(B24,[6]Sheet1!$B$5:$F$30,5,FALSE)</f>
        <v>4</v>
      </c>
      <c r="L26" s="15">
        <v>4</v>
      </c>
      <c r="M26" s="6" t="s">
        <v>62</v>
      </c>
    </row>
    <row r="27" customHeight="1" spans="1:13">
      <c r="A27" s="6">
        <v>12</v>
      </c>
      <c r="B27" s="6" t="s">
        <v>63</v>
      </c>
      <c r="C27" s="7" t="s">
        <v>49</v>
      </c>
      <c r="D27" s="6" t="s">
        <v>16</v>
      </c>
      <c r="E27" s="9">
        <f>VLOOKUP(B:B,[1]Sheet1!$B$4:$F$30,4,FALSE)</f>
        <v>7</v>
      </c>
      <c r="F27" s="9">
        <f>VLOOKUP(B27,[2]Sheet1!$B$5:$E$30,4,FALSE)</f>
        <v>7.5</v>
      </c>
      <c r="G27" s="9">
        <f>VLOOKUP(B27,[3]Sheet1!$B$5:$E$30,4,FALSE)</f>
        <v>6.8</v>
      </c>
      <c r="H27" s="9">
        <v>7</v>
      </c>
      <c r="I27" s="9">
        <f>VLOOKUP(B27,[4]Sheet1!$B$5:$E$30,4,FALSE)</f>
        <v>7</v>
      </c>
      <c r="J27" s="9">
        <f>VLOOKUP(B27,[5]Sheet1!$B$5:$E$30,4,FALSE)</f>
        <v>7.5</v>
      </c>
      <c r="K27" s="9">
        <f>VLOOKUP(B27,[6]Sheet1!$B$5:$F$30,5,FALSE)</f>
        <v>7.5</v>
      </c>
      <c r="L27" s="15">
        <f>AVERAGE(E27:K27)</f>
        <v>7.18571428571429</v>
      </c>
      <c r="M27" s="6" t="s">
        <v>64</v>
      </c>
    </row>
    <row r="28" customHeight="1" spans="1:13">
      <c r="A28" s="10">
        <v>13</v>
      </c>
      <c r="B28" s="10" t="s">
        <v>65</v>
      </c>
      <c r="C28" s="7" t="s">
        <v>66</v>
      </c>
      <c r="D28" s="6" t="s">
        <v>16</v>
      </c>
      <c r="E28" s="9"/>
      <c r="F28" s="9"/>
      <c r="G28" s="9"/>
      <c r="H28" s="9">
        <v>15</v>
      </c>
      <c r="I28" s="9"/>
      <c r="J28" s="16"/>
      <c r="K28" s="16"/>
      <c r="L28" s="15">
        <f>AVERAGE(E28:K28)</f>
        <v>15</v>
      </c>
      <c r="M28" s="6" t="s">
        <v>67</v>
      </c>
    </row>
    <row r="29" customHeight="1" spans="1:13">
      <c r="A29" s="13"/>
      <c r="B29" s="13"/>
      <c r="C29" s="7" t="s">
        <v>66</v>
      </c>
      <c r="D29" s="6"/>
      <c r="E29" s="9"/>
      <c r="F29" s="9"/>
      <c r="G29" s="9"/>
      <c r="H29" s="9"/>
      <c r="I29" s="9">
        <f>VLOOKUP(B28,[4]Sheet1!$B$5:$E$30,4,FALSE)</f>
        <v>18</v>
      </c>
      <c r="J29" s="9"/>
      <c r="K29" s="9"/>
      <c r="L29" s="15">
        <f t="shared" ref="L29:L52" si="0">AVERAGE(E29:K29)</f>
        <v>18</v>
      </c>
      <c r="M29" s="6" t="s">
        <v>68</v>
      </c>
    </row>
    <row r="30" customHeight="1" spans="1:13">
      <c r="A30" s="13"/>
      <c r="B30" s="13"/>
      <c r="C30" s="7" t="s">
        <v>66</v>
      </c>
      <c r="D30" s="6"/>
      <c r="E30" s="9"/>
      <c r="F30" s="9"/>
      <c r="G30" s="9"/>
      <c r="H30" s="9"/>
      <c r="I30" s="9"/>
      <c r="J30" s="9">
        <f>VLOOKUP(B28,[5]Sheet1!$B$5:$E$30,4,FALSE)</f>
        <v>15</v>
      </c>
      <c r="K30" s="9"/>
      <c r="L30" s="15">
        <f t="shared" si="0"/>
        <v>15</v>
      </c>
      <c r="M30" s="6" t="s">
        <v>69</v>
      </c>
    </row>
    <row r="31" customHeight="1" spans="1:13">
      <c r="A31" s="13"/>
      <c r="B31" s="13"/>
      <c r="C31" s="14" t="s">
        <v>66</v>
      </c>
      <c r="D31" s="6"/>
      <c r="E31" s="9"/>
      <c r="F31" s="9"/>
      <c r="G31" s="9"/>
      <c r="H31" s="9"/>
      <c r="I31" s="9"/>
      <c r="J31" s="9"/>
      <c r="K31" s="12">
        <v>5</v>
      </c>
      <c r="L31" s="15">
        <f t="shared" si="0"/>
        <v>5</v>
      </c>
      <c r="M31" s="14" t="s">
        <v>70</v>
      </c>
    </row>
    <row r="32" customHeight="1" spans="1:13">
      <c r="A32" s="13"/>
      <c r="B32" s="13"/>
      <c r="C32" s="7" t="s">
        <v>71</v>
      </c>
      <c r="D32" s="6"/>
      <c r="E32" s="9"/>
      <c r="F32" s="9"/>
      <c r="G32" s="9">
        <f>VLOOKUP(B28,[3]Sheet1!$B$5:$E$30,4,FALSE)</f>
        <v>15</v>
      </c>
      <c r="H32" s="9"/>
      <c r="I32" s="9"/>
      <c r="J32" s="16"/>
      <c r="K32" s="9"/>
      <c r="L32" s="15">
        <f t="shared" si="0"/>
        <v>15</v>
      </c>
      <c r="M32" s="6" t="s">
        <v>67</v>
      </c>
    </row>
    <row r="33" customHeight="1" spans="1:13">
      <c r="A33" s="13"/>
      <c r="B33" s="13"/>
      <c r="C33" s="7" t="s">
        <v>72</v>
      </c>
      <c r="D33" s="6" t="s">
        <v>16</v>
      </c>
      <c r="E33" s="9">
        <v>35</v>
      </c>
      <c r="F33" s="9"/>
      <c r="G33" s="9"/>
      <c r="H33" s="9"/>
      <c r="I33" s="9"/>
      <c r="J33" s="9"/>
      <c r="K33" s="9"/>
      <c r="L33" s="15">
        <f t="shared" si="0"/>
        <v>35</v>
      </c>
      <c r="M33" s="6" t="s">
        <v>67</v>
      </c>
    </row>
    <row r="34" customHeight="1" spans="1:13">
      <c r="A34" s="11"/>
      <c r="B34" s="11"/>
      <c r="C34" s="7" t="s">
        <v>73</v>
      </c>
      <c r="D34" s="6" t="s">
        <v>16</v>
      </c>
      <c r="E34" s="9"/>
      <c r="F34" s="9">
        <f>VLOOKUP(B28,[2]Sheet1!$B$5:$E$30,4,FALSE)</f>
        <v>47.5</v>
      </c>
      <c r="G34" s="9"/>
      <c r="H34" s="9"/>
      <c r="I34" s="9"/>
      <c r="J34" s="9"/>
      <c r="K34" s="9"/>
      <c r="L34" s="15">
        <f t="shared" si="0"/>
        <v>47.5</v>
      </c>
      <c r="M34" s="6" t="s">
        <v>74</v>
      </c>
    </row>
    <row r="35" customHeight="1" spans="1:13">
      <c r="A35" s="6">
        <v>14</v>
      </c>
      <c r="B35" s="6" t="s">
        <v>75</v>
      </c>
      <c r="C35" s="7" t="s">
        <v>76</v>
      </c>
      <c r="D35" s="6" t="s">
        <v>16</v>
      </c>
      <c r="E35" s="9">
        <f>VLOOKUP(B:B,[1]Sheet1!$B$4:$F$30,4,FALSE)</f>
        <v>15</v>
      </c>
      <c r="F35" s="9">
        <f>VLOOKUP(B35,[2]Sheet1!$B$5:$E$30,4,FALSE)</f>
        <v>0</v>
      </c>
      <c r="G35" s="9">
        <f>VLOOKUP(B35,[3]Sheet1!$B$5:$E$30,4,FALSE)</f>
        <v>15</v>
      </c>
      <c r="H35" s="9">
        <v>15</v>
      </c>
      <c r="I35" s="9">
        <f>VLOOKUP(B35,[4]Sheet1!$B$5:$E$30,4,FALSE)</f>
        <v>12</v>
      </c>
      <c r="J35" s="9">
        <f>VLOOKUP(B35,[5]Sheet1!$B$5:$E$30,4,FALSE)</f>
        <v>15</v>
      </c>
      <c r="K35" s="9">
        <f>VLOOKUP(B35,[6]Sheet1!$B$5:$F$30,5,FALSE)</f>
        <v>15</v>
      </c>
      <c r="L35" s="15">
        <f t="shared" si="0"/>
        <v>12.4285714285714</v>
      </c>
      <c r="M35" s="6" t="s">
        <v>34</v>
      </c>
    </row>
    <row r="36" customHeight="1" spans="1:13">
      <c r="A36" s="10">
        <v>15</v>
      </c>
      <c r="B36" s="10" t="s">
        <v>77</v>
      </c>
      <c r="C36" s="7" t="s">
        <v>78</v>
      </c>
      <c r="D36" s="6" t="s">
        <v>16</v>
      </c>
      <c r="E36" s="12">
        <v>18</v>
      </c>
      <c r="F36" s="12"/>
      <c r="G36" s="9"/>
      <c r="H36" s="9"/>
      <c r="I36" s="9"/>
      <c r="J36" s="16"/>
      <c r="K36" s="16"/>
      <c r="L36" s="15">
        <f t="shared" si="0"/>
        <v>18</v>
      </c>
      <c r="M36" s="6" t="s">
        <v>79</v>
      </c>
    </row>
    <row r="37" customHeight="1" spans="1:13">
      <c r="A37" s="13"/>
      <c r="B37" s="13"/>
      <c r="C37" s="7" t="s">
        <v>78</v>
      </c>
      <c r="D37" s="6" t="s">
        <v>16</v>
      </c>
      <c r="E37" s="9"/>
      <c r="F37" s="12">
        <v>9.21</v>
      </c>
      <c r="G37" s="9">
        <f>VLOOKUP(B36,[3]Sheet1!$B$5:$E$30,4,FALSE)</f>
        <v>2.6</v>
      </c>
      <c r="H37" s="9"/>
      <c r="I37" s="9">
        <f>VLOOKUP(B36,[4]Sheet1!$B$5:$E$30,4,FALSE)</f>
        <v>3</v>
      </c>
      <c r="J37" s="9"/>
      <c r="K37" s="9"/>
      <c r="L37" s="15">
        <f t="shared" si="0"/>
        <v>4.93666666666667</v>
      </c>
      <c r="M37" s="6" t="s">
        <v>80</v>
      </c>
    </row>
    <row r="38" customHeight="1" spans="1:13">
      <c r="A38" s="13"/>
      <c r="B38" s="13"/>
      <c r="C38" s="7" t="s">
        <v>78</v>
      </c>
      <c r="D38" s="6" t="s">
        <v>16</v>
      </c>
      <c r="E38" s="9"/>
      <c r="F38" s="9"/>
      <c r="G38" s="9"/>
      <c r="H38" s="9">
        <v>5</v>
      </c>
      <c r="I38" s="9"/>
      <c r="J38" s="9"/>
      <c r="K38" s="9"/>
      <c r="L38" s="15">
        <f t="shared" si="0"/>
        <v>5</v>
      </c>
      <c r="M38" s="6" t="s">
        <v>20</v>
      </c>
    </row>
    <row r="39" customHeight="1" spans="1:13">
      <c r="A39" s="13"/>
      <c r="B39" s="13"/>
      <c r="C39" s="7" t="s">
        <v>78</v>
      </c>
      <c r="D39" s="6" t="s">
        <v>16</v>
      </c>
      <c r="E39" s="9"/>
      <c r="F39" s="9"/>
      <c r="G39" s="9"/>
      <c r="H39" s="9"/>
      <c r="I39" s="9"/>
      <c r="J39" s="9">
        <f>VLOOKUP(B36,[5]Sheet1!$B$5:$E$30,4,FALSE)</f>
        <v>5</v>
      </c>
      <c r="K39" s="9"/>
      <c r="L39" s="15">
        <f t="shared" si="0"/>
        <v>5</v>
      </c>
      <c r="M39" s="6" t="s">
        <v>81</v>
      </c>
    </row>
    <row r="40" customHeight="1" spans="1:13">
      <c r="A40" s="11"/>
      <c r="B40" s="11"/>
      <c r="C40" s="6" t="s">
        <v>76</v>
      </c>
      <c r="D40" s="6" t="s">
        <v>16</v>
      </c>
      <c r="E40" s="9"/>
      <c r="F40" s="9"/>
      <c r="G40" s="9"/>
      <c r="H40" s="9"/>
      <c r="I40" s="9"/>
      <c r="J40" s="9"/>
      <c r="K40" s="9">
        <f>VLOOKUP(B36,[6]Sheet1!$B$5:$F$30,5,FALSE)</f>
        <v>13</v>
      </c>
      <c r="L40" s="15">
        <f t="shared" si="0"/>
        <v>13</v>
      </c>
      <c r="M40" s="6" t="s">
        <v>82</v>
      </c>
    </row>
    <row r="41" customHeight="1" spans="1:13">
      <c r="A41" s="10">
        <v>16</v>
      </c>
      <c r="B41" s="10" t="s">
        <v>83</v>
      </c>
      <c r="C41" s="14" t="s">
        <v>84</v>
      </c>
      <c r="D41" s="7" t="s">
        <v>16</v>
      </c>
      <c r="E41" s="12"/>
      <c r="F41" s="12"/>
      <c r="G41" s="12"/>
      <c r="H41" s="12"/>
      <c r="I41" s="12"/>
      <c r="J41" s="12">
        <v>26</v>
      </c>
      <c r="K41" s="9"/>
      <c r="L41" s="15">
        <f t="shared" si="0"/>
        <v>26</v>
      </c>
      <c r="M41" s="6" t="s">
        <v>85</v>
      </c>
    </row>
    <row r="42" customHeight="1" spans="1:13">
      <c r="A42" s="13"/>
      <c r="B42" s="13"/>
      <c r="C42" s="7" t="s">
        <v>86</v>
      </c>
      <c r="D42" s="6" t="s">
        <v>16</v>
      </c>
      <c r="E42" s="9"/>
      <c r="F42" s="9"/>
      <c r="G42" s="9"/>
      <c r="H42" s="9"/>
      <c r="I42" s="9"/>
      <c r="J42" s="9"/>
      <c r="K42" s="9">
        <v>22</v>
      </c>
      <c r="L42" s="15">
        <f t="shared" si="0"/>
        <v>22</v>
      </c>
      <c r="M42" s="6" t="s">
        <v>87</v>
      </c>
    </row>
    <row r="43" customHeight="1" spans="1:13">
      <c r="A43" s="13"/>
      <c r="B43" s="13"/>
      <c r="C43" s="7" t="s">
        <v>88</v>
      </c>
      <c r="D43" s="6" t="s">
        <v>16</v>
      </c>
      <c r="E43" s="9">
        <v>25</v>
      </c>
      <c r="F43" s="9"/>
      <c r="G43" s="9"/>
      <c r="H43" s="9"/>
      <c r="I43" s="9"/>
      <c r="J43" s="9"/>
      <c r="K43" s="9"/>
      <c r="L43" s="15">
        <f t="shared" si="0"/>
        <v>25</v>
      </c>
      <c r="M43" s="6" t="s">
        <v>89</v>
      </c>
    </row>
    <row r="44" customHeight="1" spans="1:13">
      <c r="A44" s="13"/>
      <c r="B44" s="13"/>
      <c r="C44" s="7" t="s">
        <v>88</v>
      </c>
      <c r="D44" s="6" t="s">
        <v>16</v>
      </c>
      <c r="E44" s="9"/>
      <c r="F44" s="9"/>
      <c r="G44" s="9">
        <f>VLOOKUP(B41,[3]Sheet1!$B$5:$E$30,4,FALSE)</f>
        <v>28.8</v>
      </c>
      <c r="H44" s="9"/>
      <c r="I44" s="9"/>
      <c r="J44" s="9"/>
      <c r="K44" s="9"/>
      <c r="L44" s="15">
        <f t="shared" si="0"/>
        <v>28.8</v>
      </c>
      <c r="M44" s="6" t="s">
        <v>90</v>
      </c>
    </row>
    <row r="45" customHeight="1" spans="1:13">
      <c r="A45" s="11"/>
      <c r="B45" s="11"/>
      <c r="C45" s="7" t="s">
        <v>66</v>
      </c>
      <c r="D45" s="6" t="s">
        <v>16</v>
      </c>
      <c r="E45" s="9"/>
      <c r="F45" s="9"/>
      <c r="G45" s="9"/>
      <c r="H45" s="9">
        <v>22</v>
      </c>
      <c r="I45" s="9"/>
      <c r="J45" s="9"/>
      <c r="K45" s="9"/>
      <c r="L45" s="15">
        <f t="shared" si="0"/>
        <v>22</v>
      </c>
      <c r="M45" s="6"/>
    </row>
    <row r="46" customHeight="1" spans="1:13">
      <c r="A46" s="6">
        <v>17</v>
      </c>
      <c r="B46" s="6" t="s">
        <v>91</v>
      </c>
      <c r="C46" s="7" t="s">
        <v>92</v>
      </c>
      <c r="D46" s="6" t="s">
        <v>16</v>
      </c>
      <c r="E46" s="9">
        <f>VLOOKUP(B:B,[1]Sheet1!$B$4:$F$30,4,FALSE)</f>
        <v>27</v>
      </c>
      <c r="F46" s="9">
        <f>VLOOKUP(B46,[2]Sheet1!$B$5:$E$30,4,FALSE)</f>
        <v>27.24</v>
      </c>
      <c r="G46" s="9">
        <f>VLOOKUP(B46,[3]Sheet1!$B$5:$E$30,4,FALSE)</f>
        <v>25</v>
      </c>
      <c r="H46" s="9">
        <v>10</v>
      </c>
      <c r="I46" s="9">
        <f>VLOOKUP(B46,[4]Sheet1!$B$5:$E$30,4,FALSE)</f>
        <v>11</v>
      </c>
      <c r="J46" s="9"/>
      <c r="K46" s="9">
        <f>VLOOKUP(B46,[6]Sheet1!$B$5:$F$30,5,FALSE)</f>
        <v>7</v>
      </c>
      <c r="L46" s="15">
        <f t="shared" si="0"/>
        <v>17.8733333333333</v>
      </c>
      <c r="M46" s="6" t="s">
        <v>93</v>
      </c>
    </row>
    <row r="47" customHeight="1" spans="1:13">
      <c r="A47" s="10"/>
      <c r="B47" s="10"/>
      <c r="C47" s="14" t="s">
        <v>94</v>
      </c>
      <c r="D47" s="6" t="s">
        <v>16</v>
      </c>
      <c r="E47" s="9"/>
      <c r="F47" s="9"/>
      <c r="G47" s="9"/>
      <c r="H47" s="9"/>
      <c r="I47" s="9"/>
      <c r="J47" s="12">
        <v>28</v>
      </c>
      <c r="K47" s="9"/>
      <c r="L47" s="15"/>
      <c r="M47" s="6"/>
    </row>
    <row r="48" customHeight="1" spans="1:13">
      <c r="A48" s="10">
        <v>18</v>
      </c>
      <c r="B48" s="10" t="s">
        <v>95</v>
      </c>
      <c r="C48" s="7" t="s">
        <v>96</v>
      </c>
      <c r="D48" s="6" t="s">
        <v>16</v>
      </c>
      <c r="E48" s="9">
        <f>VLOOKUP(B:B,[1]Sheet1!$B$4:$F$30,4,FALSE)</f>
        <v>15</v>
      </c>
      <c r="F48" s="9"/>
      <c r="G48" s="9">
        <f>VLOOKUP(B48,[3]Sheet1!$B$5:$E$30,4,FALSE)</f>
        <v>19.8</v>
      </c>
      <c r="H48" s="9"/>
      <c r="I48" s="9"/>
      <c r="J48" s="9"/>
      <c r="K48" s="16"/>
      <c r="L48" s="15">
        <f t="shared" ref="L48:L55" si="1">AVERAGE(E48:K48)</f>
        <v>17.4</v>
      </c>
      <c r="M48" s="6" t="s">
        <v>97</v>
      </c>
    </row>
    <row r="49" customHeight="1" spans="1:13">
      <c r="A49" s="13"/>
      <c r="B49" s="13"/>
      <c r="C49" s="7" t="s">
        <v>96</v>
      </c>
      <c r="D49" s="6" t="s">
        <v>16</v>
      </c>
      <c r="E49" s="9"/>
      <c r="F49" s="9"/>
      <c r="G49" s="9"/>
      <c r="H49" s="9">
        <v>7</v>
      </c>
      <c r="I49" s="9"/>
      <c r="J49" s="9"/>
      <c r="K49" s="9"/>
      <c r="L49" s="15">
        <f t="shared" si="1"/>
        <v>7</v>
      </c>
      <c r="M49" s="6" t="s">
        <v>98</v>
      </c>
    </row>
    <row r="50" customHeight="1" spans="1:13">
      <c r="A50" s="13"/>
      <c r="B50" s="13"/>
      <c r="C50" s="7" t="s">
        <v>96</v>
      </c>
      <c r="D50" s="6" t="s">
        <v>16</v>
      </c>
      <c r="E50" s="9"/>
      <c r="F50" s="9"/>
      <c r="G50" s="9"/>
      <c r="H50" s="9"/>
      <c r="I50" s="9">
        <f>VLOOKUP(B48,[4]Sheet1!$B$5:$E$30,4,FALSE)</f>
        <v>10</v>
      </c>
      <c r="J50" s="9"/>
      <c r="K50" s="9"/>
      <c r="L50" s="15">
        <f t="shared" si="1"/>
        <v>10</v>
      </c>
      <c r="M50" s="6" t="s">
        <v>99</v>
      </c>
    </row>
    <row r="51" customHeight="1" spans="1:13">
      <c r="A51" s="13"/>
      <c r="B51" s="13"/>
      <c r="C51" s="7" t="s">
        <v>100</v>
      </c>
      <c r="D51" s="6" t="s">
        <v>16</v>
      </c>
      <c r="E51" s="9"/>
      <c r="F51" s="9"/>
      <c r="G51" s="9"/>
      <c r="H51" s="9"/>
      <c r="I51" s="9"/>
      <c r="J51" s="12">
        <v>5</v>
      </c>
      <c r="K51" s="9"/>
      <c r="L51" s="15">
        <f t="shared" si="1"/>
        <v>5</v>
      </c>
      <c r="M51" s="6" t="s">
        <v>99</v>
      </c>
    </row>
    <row r="52" customHeight="1" spans="1:13">
      <c r="A52" s="13"/>
      <c r="B52" s="11"/>
      <c r="C52" s="6" t="s">
        <v>101</v>
      </c>
      <c r="D52" s="6" t="s">
        <v>16</v>
      </c>
      <c r="E52" s="9"/>
      <c r="F52" s="9"/>
      <c r="G52" s="9"/>
      <c r="H52" s="9"/>
      <c r="I52" s="9"/>
      <c r="J52" s="9"/>
      <c r="K52" s="9">
        <f>VLOOKUP(B48,[6]Sheet1!$B$5:$F$30,5,FALSE)</f>
        <v>9.5</v>
      </c>
      <c r="L52" s="15">
        <f t="shared" si="1"/>
        <v>9.5</v>
      </c>
      <c r="M52" s="6" t="s">
        <v>102</v>
      </c>
    </row>
    <row r="53" customHeight="1" spans="1:13">
      <c r="A53" s="11"/>
      <c r="B53" s="6" t="s">
        <v>103</v>
      </c>
      <c r="C53" s="7" t="s">
        <v>104</v>
      </c>
      <c r="D53" s="6" t="s">
        <v>16</v>
      </c>
      <c r="E53" s="9"/>
      <c r="F53" s="9">
        <f>VLOOKUP(B53,[2]Sheet1!$B$5:$E$30,4,FALSE)</f>
        <v>39.8</v>
      </c>
      <c r="G53" s="9"/>
      <c r="H53" s="9"/>
      <c r="I53" s="9"/>
      <c r="J53" s="9"/>
      <c r="K53" s="9"/>
      <c r="L53" s="15">
        <f t="shared" si="1"/>
        <v>39.8</v>
      </c>
      <c r="M53" s="6" t="s">
        <v>105</v>
      </c>
    </row>
    <row r="54" customHeight="1" spans="1:13">
      <c r="A54" s="13"/>
      <c r="B54" s="10" t="s">
        <v>106</v>
      </c>
      <c r="C54" s="7" t="s">
        <v>107</v>
      </c>
      <c r="D54" s="6" t="s">
        <v>16</v>
      </c>
      <c r="E54" s="9"/>
      <c r="F54" s="9"/>
      <c r="G54" s="9"/>
      <c r="H54" s="9"/>
      <c r="I54" s="9"/>
      <c r="J54" s="9"/>
      <c r="K54" s="9">
        <v>12</v>
      </c>
      <c r="L54" s="15">
        <f t="shared" si="1"/>
        <v>12</v>
      </c>
      <c r="M54" s="6" t="s">
        <v>108</v>
      </c>
    </row>
    <row r="55" customHeight="1" spans="1:13">
      <c r="A55" s="13"/>
      <c r="B55" s="13"/>
      <c r="C55" s="7" t="s">
        <v>109</v>
      </c>
      <c r="D55" s="6" t="s">
        <v>16</v>
      </c>
      <c r="E55" s="9"/>
      <c r="F55" s="9"/>
      <c r="G55" s="9"/>
      <c r="H55" s="9">
        <v>28</v>
      </c>
      <c r="I55" s="9"/>
      <c r="J55" s="9"/>
      <c r="K55" s="9"/>
      <c r="L55" s="15">
        <f t="shared" si="1"/>
        <v>28</v>
      </c>
      <c r="M55" s="6" t="s">
        <v>110</v>
      </c>
    </row>
    <row r="56" customHeight="1" spans="1:13">
      <c r="A56" s="13"/>
      <c r="B56" s="13"/>
      <c r="C56" s="14" t="s">
        <v>111</v>
      </c>
      <c r="D56" s="14" t="s">
        <v>16</v>
      </c>
      <c r="E56" s="12"/>
      <c r="F56" s="12"/>
      <c r="G56" s="12"/>
      <c r="H56" s="12"/>
      <c r="I56" s="12"/>
      <c r="J56" s="12">
        <v>28</v>
      </c>
      <c r="K56" s="9"/>
      <c r="L56" s="15"/>
      <c r="M56" s="6"/>
    </row>
    <row r="57" customHeight="1" spans="1:13">
      <c r="A57" s="13"/>
      <c r="B57" s="13"/>
      <c r="C57" s="7" t="s">
        <v>112</v>
      </c>
      <c r="D57" s="6" t="s">
        <v>16</v>
      </c>
      <c r="E57" s="9"/>
      <c r="F57" s="9"/>
      <c r="G57" s="9">
        <f>VLOOKUP(B54,[3]Sheet1!$B$5:$E$30,4,FALSE)</f>
        <v>28</v>
      </c>
      <c r="H57" s="9"/>
      <c r="I57" s="9"/>
      <c r="J57" s="9"/>
      <c r="K57" s="9"/>
      <c r="L57" s="15">
        <f t="shared" ref="L57:L92" si="2">AVERAGE(E57:K57)</f>
        <v>28</v>
      </c>
      <c r="M57" s="6" t="s">
        <v>110</v>
      </c>
    </row>
    <row r="58" customHeight="1" spans="1:13">
      <c r="A58" s="13"/>
      <c r="B58" s="11"/>
      <c r="C58" s="7" t="s">
        <v>112</v>
      </c>
      <c r="D58" s="6" t="s">
        <v>16</v>
      </c>
      <c r="E58" s="9"/>
      <c r="F58" s="9"/>
      <c r="G58" s="9"/>
      <c r="H58" s="9"/>
      <c r="I58" s="9">
        <f>VLOOKUP(B54,[4]Sheet1!$B$5:$E$30,4,FALSE)</f>
        <v>18</v>
      </c>
      <c r="J58" s="9"/>
      <c r="K58" s="9"/>
      <c r="L58" s="15">
        <f t="shared" si="2"/>
        <v>18</v>
      </c>
      <c r="M58" s="6" t="s">
        <v>108</v>
      </c>
    </row>
    <row r="59" customHeight="1" spans="1:13">
      <c r="A59" s="13"/>
      <c r="B59" s="6" t="s">
        <v>113</v>
      </c>
      <c r="C59" s="7" t="s">
        <v>114</v>
      </c>
      <c r="D59" s="6" t="s">
        <v>16</v>
      </c>
      <c r="E59" s="9"/>
      <c r="F59" s="9">
        <v>11</v>
      </c>
      <c r="G59" s="9"/>
      <c r="H59" s="9"/>
      <c r="I59" s="9"/>
      <c r="J59" s="9"/>
      <c r="K59" s="9"/>
      <c r="L59" s="15">
        <f t="shared" si="2"/>
        <v>11</v>
      </c>
      <c r="M59" s="6" t="s">
        <v>115</v>
      </c>
    </row>
    <row r="60" customHeight="1" spans="1:13">
      <c r="A60" s="13"/>
      <c r="B60" s="6" t="s">
        <v>113</v>
      </c>
      <c r="C60" s="7" t="s">
        <v>111</v>
      </c>
      <c r="D60" s="6" t="s">
        <v>16</v>
      </c>
      <c r="E60" s="9">
        <v>12</v>
      </c>
      <c r="F60" s="9"/>
      <c r="G60" s="9"/>
      <c r="H60" s="9"/>
      <c r="I60" s="9"/>
      <c r="J60" s="9"/>
      <c r="K60" s="9"/>
      <c r="L60" s="15">
        <f t="shared" si="2"/>
        <v>12</v>
      </c>
      <c r="M60" s="6" t="s">
        <v>116</v>
      </c>
    </row>
    <row r="61" customHeight="1" spans="1:13">
      <c r="A61" s="11"/>
      <c r="B61" s="6" t="s">
        <v>113</v>
      </c>
      <c r="C61" s="7" t="s">
        <v>111</v>
      </c>
      <c r="D61" s="6" t="s">
        <v>16</v>
      </c>
      <c r="E61" s="9"/>
      <c r="F61" s="9"/>
      <c r="G61" s="9"/>
      <c r="H61" s="9"/>
      <c r="I61" s="9"/>
      <c r="J61" s="9">
        <f>VLOOKUP(B54,[5]Sheet1!$B$5:$E$30,4,FALSE)</f>
        <v>28</v>
      </c>
      <c r="K61" s="9"/>
      <c r="L61" s="15">
        <f t="shared" si="2"/>
        <v>28</v>
      </c>
      <c r="M61" s="6" t="s">
        <v>110</v>
      </c>
    </row>
    <row r="62" customHeight="1" spans="1:13">
      <c r="A62" s="10">
        <v>20</v>
      </c>
      <c r="B62" s="6" t="s">
        <v>117</v>
      </c>
      <c r="C62" s="7" t="s">
        <v>118</v>
      </c>
      <c r="D62" s="6" t="s">
        <v>16</v>
      </c>
      <c r="E62" s="9">
        <f>VLOOKUP(B:B,[1]Sheet1!$B$4:$F$30,4,FALSE)</f>
        <v>6</v>
      </c>
      <c r="F62" s="9"/>
      <c r="G62" s="9">
        <f>VLOOKUP(B62,[3]Sheet1!$B$5:$E$30,4,FALSE)</f>
        <v>12</v>
      </c>
      <c r="H62" s="9">
        <v>6</v>
      </c>
      <c r="I62" s="9">
        <f>VLOOKUP(B62,[4]Sheet1!$B$5:$E$30,4,FALSE)</f>
        <v>5.5</v>
      </c>
      <c r="J62" s="9">
        <f>VLOOKUP(B62,[5]Sheet1!$B$5:$E$30,4,FALSE)</f>
        <v>6</v>
      </c>
      <c r="K62" s="9">
        <f>VLOOKUP(B62,[6]Sheet1!$B$5:$F$30,5,FALSE)</f>
        <v>6</v>
      </c>
      <c r="L62" s="15">
        <f t="shared" si="2"/>
        <v>6.91666666666667</v>
      </c>
      <c r="M62" s="6" t="s">
        <v>55</v>
      </c>
    </row>
    <row r="63" customHeight="1" spans="1:13">
      <c r="A63" s="11"/>
      <c r="B63" s="6" t="s">
        <v>117</v>
      </c>
      <c r="C63" s="7" t="s">
        <v>119</v>
      </c>
      <c r="D63" s="6" t="s">
        <v>16</v>
      </c>
      <c r="E63" s="9"/>
      <c r="F63" s="9">
        <f>VLOOKUP(B62,[2]Sheet1!$B$5:$E$30,4,FALSE)</f>
        <v>16</v>
      </c>
      <c r="G63" s="9"/>
      <c r="H63" s="9"/>
      <c r="I63" s="9"/>
      <c r="J63" s="9"/>
      <c r="K63" s="9"/>
      <c r="L63" s="15">
        <f t="shared" si="2"/>
        <v>16</v>
      </c>
      <c r="M63" s="6" t="s">
        <v>120</v>
      </c>
    </row>
    <row r="64" customHeight="1" spans="1:13">
      <c r="A64" s="10">
        <v>21</v>
      </c>
      <c r="B64" s="6" t="s">
        <v>121</v>
      </c>
      <c r="C64" s="7" t="s">
        <v>122</v>
      </c>
      <c r="D64" s="6" t="s">
        <v>16</v>
      </c>
      <c r="E64" s="9"/>
      <c r="F64" s="9">
        <f>VLOOKUP(B64,[2]Sheet1!$B$5:$E$30,4,FALSE)</f>
        <v>19.2</v>
      </c>
      <c r="G64" s="9"/>
      <c r="H64" s="9">
        <v>20</v>
      </c>
      <c r="I64" s="9"/>
      <c r="J64" s="16"/>
      <c r="K64" s="16"/>
      <c r="L64" s="15">
        <f t="shared" si="2"/>
        <v>19.6</v>
      </c>
      <c r="M64" s="6" t="s">
        <v>123</v>
      </c>
    </row>
    <row r="65" customHeight="1" spans="1:13">
      <c r="A65" s="13"/>
      <c r="B65" s="6" t="s">
        <v>121</v>
      </c>
      <c r="C65" s="7" t="s">
        <v>122</v>
      </c>
      <c r="D65" s="6"/>
      <c r="E65" s="9"/>
      <c r="F65" s="9"/>
      <c r="G65" s="9">
        <f>VLOOKUP(B64,[3]Sheet1!$B$5:$E$30,4,FALSE)</f>
        <v>19</v>
      </c>
      <c r="H65" s="9"/>
      <c r="I65" s="9"/>
      <c r="J65" s="9"/>
      <c r="K65" s="9"/>
      <c r="L65" s="15">
        <f t="shared" si="2"/>
        <v>19</v>
      </c>
      <c r="M65" s="6" t="s">
        <v>124</v>
      </c>
    </row>
    <row r="66" customHeight="1" spans="1:13">
      <c r="A66" s="13"/>
      <c r="B66" s="6" t="s">
        <v>121</v>
      </c>
      <c r="C66" s="7" t="s">
        <v>122</v>
      </c>
      <c r="D66" s="6"/>
      <c r="E66" s="9"/>
      <c r="F66" s="9"/>
      <c r="G66" s="9"/>
      <c r="H66" s="9"/>
      <c r="I66" s="9">
        <f>VLOOKUP(B64,[4]Sheet1!$B$5:$E$30,4,FALSE)</f>
        <v>17</v>
      </c>
      <c r="J66" s="9">
        <f>VLOOKUP(B64,[5]Sheet1!$B$5:$E$30,4,FALSE)</f>
        <v>22</v>
      </c>
      <c r="K66" s="9">
        <f>VLOOKUP(B64,[6]Sheet1!$B$5:$F$30,5,FALSE)</f>
        <v>22</v>
      </c>
      <c r="L66" s="15">
        <f t="shared" si="2"/>
        <v>20.3333333333333</v>
      </c>
      <c r="M66" s="6" t="s">
        <v>125</v>
      </c>
    </row>
    <row r="67" customHeight="1" spans="1:13">
      <c r="A67" s="11"/>
      <c r="B67" s="6" t="s">
        <v>121</v>
      </c>
      <c r="C67" s="7" t="s">
        <v>126</v>
      </c>
      <c r="D67" s="6" t="s">
        <v>16</v>
      </c>
      <c r="E67" s="12">
        <v>30</v>
      </c>
      <c r="F67" s="9"/>
      <c r="G67" s="9"/>
      <c r="H67" s="9"/>
      <c r="I67" s="9"/>
      <c r="J67" s="9"/>
      <c r="K67" s="9"/>
      <c r="L67" s="15">
        <f t="shared" si="2"/>
        <v>30</v>
      </c>
      <c r="M67" s="6" t="s">
        <v>127</v>
      </c>
    </row>
    <row r="68" customHeight="1" spans="1:13">
      <c r="A68" s="10">
        <v>22</v>
      </c>
      <c r="B68" s="10" t="s">
        <v>128</v>
      </c>
      <c r="C68" s="7" t="s">
        <v>129</v>
      </c>
      <c r="D68" s="6" t="s">
        <v>16</v>
      </c>
      <c r="E68" s="9">
        <f>VLOOKUP(B:B,[1]Sheet1!$B$4:$F$30,4,FALSE)</f>
        <v>5</v>
      </c>
      <c r="F68" s="9">
        <f>VLOOKUP(B68,[2]Sheet1!$B$5:$E$30,4,FALSE)</f>
        <v>0</v>
      </c>
      <c r="G68" s="9"/>
      <c r="H68" s="9"/>
      <c r="I68" s="9"/>
      <c r="J68" s="16"/>
      <c r="K68" s="16"/>
      <c r="L68" s="15">
        <f t="shared" si="2"/>
        <v>2.5</v>
      </c>
      <c r="M68" s="6" t="s">
        <v>130</v>
      </c>
    </row>
    <row r="69" customHeight="1" spans="1:13">
      <c r="A69" s="13"/>
      <c r="B69" s="13"/>
      <c r="C69" s="7" t="s">
        <v>129</v>
      </c>
      <c r="D69" s="6" t="s">
        <v>16</v>
      </c>
      <c r="E69" s="9"/>
      <c r="F69" s="9"/>
      <c r="G69" s="9"/>
      <c r="H69" s="9"/>
      <c r="I69" s="9">
        <f>VLOOKUP(B68,[4]Sheet1!$B$5:$E$30,4,FALSE)</f>
        <v>5</v>
      </c>
      <c r="J69" s="9">
        <f>VLOOKUP(B68,[5]Sheet1!$B$5:$E$30,4,FALSE)</f>
        <v>5</v>
      </c>
      <c r="K69" s="9">
        <f>VLOOKUP(B68,[6]Sheet1!$B$5:$F$30,5,FALSE)</f>
        <v>6</v>
      </c>
      <c r="L69" s="15">
        <f t="shared" si="2"/>
        <v>5.33333333333333</v>
      </c>
      <c r="M69" s="6" t="s">
        <v>131</v>
      </c>
    </row>
    <row r="70" customHeight="1" spans="1:13">
      <c r="A70" s="13"/>
      <c r="B70" s="13"/>
      <c r="C70" s="7" t="s">
        <v>132</v>
      </c>
      <c r="D70" s="6" t="s">
        <v>16</v>
      </c>
      <c r="E70" s="9"/>
      <c r="F70" s="9"/>
      <c r="G70" s="9">
        <f>VLOOKUP(B68,[3]Sheet1!$B$5:$E$30,4,FALSE)</f>
        <v>4</v>
      </c>
      <c r="H70" s="9"/>
      <c r="I70" s="9"/>
      <c r="J70" s="9"/>
      <c r="K70" s="9"/>
      <c r="L70" s="15">
        <f t="shared" si="2"/>
        <v>4</v>
      </c>
      <c r="M70" s="6" t="s">
        <v>130</v>
      </c>
    </row>
    <row r="71" customHeight="1" spans="1:13">
      <c r="A71" s="11"/>
      <c r="B71" s="11"/>
      <c r="C71" s="7" t="s">
        <v>133</v>
      </c>
      <c r="D71" s="6" t="s">
        <v>16</v>
      </c>
      <c r="E71" s="9"/>
      <c r="F71" s="9"/>
      <c r="G71" s="9"/>
      <c r="H71" s="9">
        <v>5</v>
      </c>
      <c r="I71" s="9"/>
      <c r="J71" s="9"/>
      <c r="K71" s="9"/>
      <c r="L71" s="15">
        <f t="shared" si="2"/>
        <v>5</v>
      </c>
      <c r="M71" s="6" t="s">
        <v>130</v>
      </c>
    </row>
    <row r="72" customHeight="1" spans="1:13">
      <c r="A72" s="10">
        <v>23</v>
      </c>
      <c r="B72" s="10" t="s">
        <v>134</v>
      </c>
      <c r="C72" s="7" t="s">
        <v>135</v>
      </c>
      <c r="D72" s="6" t="s">
        <v>16</v>
      </c>
      <c r="E72" s="9">
        <v>25</v>
      </c>
      <c r="F72" s="9"/>
      <c r="G72" s="9"/>
      <c r="H72" s="9">
        <v>26</v>
      </c>
      <c r="I72" s="9"/>
      <c r="J72" s="9">
        <f>VLOOKUP(B72,[5]Sheet1!$B$5:$E$30,4,FALSE)</f>
        <v>25</v>
      </c>
      <c r="K72" s="16"/>
      <c r="L72" s="15">
        <f t="shared" si="2"/>
        <v>25.3333333333333</v>
      </c>
      <c r="M72" s="6" t="s">
        <v>136</v>
      </c>
    </row>
    <row r="73" customHeight="1" spans="1:13">
      <c r="A73" s="13"/>
      <c r="B73" s="13"/>
      <c r="C73" s="7" t="s">
        <v>135</v>
      </c>
      <c r="D73" s="6"/>
      <c r="E73" s="9"/>
      <c r="F73" s="9"/>
      <c r="G73" s="9">
        <f>VLOOKUP(B72,[3]Sheet1!$B$5:$E$30,4,FALSE)</f>
        <v>68</v>
      </c>
      <c r="H73" s="9"/>
      <c r="I73" s="9"/>
      <c r="J73" s="9"/>
      <c r="K73" s="9"/>
      <c r="L73" s="15">
        <f t="shared" si="2"/>
        <v>68</v>
      </c>
      <c r="M73" s="6" t="s">
        <v>137</v>
      </c>
    </row>
    <row r="74" customHeight="1" spans="1:13">
      <c r="A74" s="11"/>
      <c r="B74" s="11"/>
      <c r="C74" s="7" t="s">
        <v>138</v>
      </c>
      <c r="D74" s="6"/>
      <c r="E74" s="9"/>
      <c r="F74" s="9">
        <v>11</v>
      </c>
      <c r="G74" s="9"/>
      <c r="H74" s="9"/>
      <c r="I74" s="9">
        <v>22</v>
      </c>
      <c r="J74" s="9"/>
      <c r="K74" s="9">
        <v>13</v>
      </c>
      <c r="L74" s="15">
        <f t="shared" si="2"/>
        <v>15.3333333333333</v>
      </c>
      <c r="M74" s="6" t="s">
        <v>139</v>
      </c>
    </row>
    <row r="75" customHeight="1" spans="1:13">
      <c r="A75" s="10">
        <v>24</v>
      </c>
      <c r="B75" s="10" t="s">
        <v>140</v>
      </c>
      <c r="C75" s="7" t="s">
        <v>141</v>
      </c>
      <c r="D75" s="6" t="s">
        <v>16</v>
      </c>
      <c r="E75" s="9"/>
      <c r="F75" s="9"/>
      <c r="G75" s="9">
        <f>VLOOKUP(B75,[3]Sheet1!$B$5:$E$30,4,FALSE)</f>
        <v>18</v>
      </c>
      <c r="H75" s="9"/>
      <c r="I75" s="9"/>
      <c r="J75" s="16"/>
      <c r="K75" s="16"/>
      <c r="L75" s="15">
        <f t="shared" si="2"/>
        <v>18</v>
      </c>
      <c r="M75" s="6" t="s">
        <v>142</v>
      </c>
    </row>
    <row r="76" customHeight="1" spans="1:13">
      <c r="A76" s="13"/>
      <c r="B76" s="13"/>
      <c r="C76" s="7" t="s">
        <v>141</v>
      </c>
      <c r="D76" s="6" t="s">
        <v>16</v>
      </c>
      <c r="E76" s="9"/>
      <c r="F76" s="9"/>
      <c r="G76" s="9"/>
      <c r="H76" s="9"/>
      <c r="I76" s="9"/>
      <c r="J76" s="12">
        <v>21</v>
      </c>
      <c r="K76" s="9"/>
      <c r="L76" s="15">
        <f t="shared" si="2"/>
        <v>21</v>
      </c>
      <c r="M76" s="6" t="s">
        <v>143</v>
      </c>
    </row>
    <row r="77" customHeight="1" spans="1:13">
      <c r="A77" s="13"/>
      <c r="B77" s="13"/>
      <c r="C77" s="7" t="s">
        <v>141</v>
      </c>
      <c r="D77" s="6" t="s">
        <v>16</v>
      </c>
      <c r="E77" s="9"/>
      <c r="F77" s="9"/>
      <c r="G77" s="9"/>
      <c r="H77" s="9"/>
      <c r="I77" s="9"/>
      <c r="J77" s="9"/>
      <c r="K77" s="9">
        <f>VLOOKUP(B75,[6]Sheet1!$B$5:$F$30,5,FALSE)</f>
        <v>24</v>
      </c>
      <c r="L77" s="15">
        <f t="shared" si="2"/>
        <v>24</v>
      </c>
      <c r="M77" s="6" t="s">
        <v>144</v>
      </c>
    </row>
    <row r="78" customHeight="1" spans="1:13">
      <c r="A78" s="13"/>
      <c r="B78" s="13"/>
      <c r="C78" s="7" t="s">
        <v>145</v>
      </c>
      <c r="D78" s="6" t="s">
        <v>16</v>
      </c>
      <c r="E78" s="9">
        <v>22</v>
      </c>
      <c r="F78" s="9"/>
      <c r="G78" s="9"/>
      <c r="H78" s="9"/>
      <c r="I78" s="9">
        <f>VLOOKUP(B75,[4]Sheet1!$B$5:$E$30,4,FALSE)</f>
        <v>18</v>
      </c>
      <c r="J78" s="9"/>
      <c r="K78" s="9"/>
      <c r="L78" s="15">
        <f t="shared" si="2"/>
        <v>20</v>
      </c>
      <c r="M78" s="6" t="s">
        <v>144</v>
      </c>
    </row>
    <row r="79" customHeight="1" spans="1:13">
      <c r="A79" s="13"/>
      <c r="B79" s="13"/>
      <c r="C79" s="7" t="s">
        <v>145</v>
      </c>
      <c r="D79" s="6"/>
      <c r="E79" s="9"/>
      <c r="F79" s="9"/>
      <c r="G79" s="9"/>
      <c r="H79" s="9">
        <v>15</v>
      </c>
      <c r="I79" s="9"/>
      <c r="J79" s="9"/>
      <c r="K79" s="9"/>
      <c r="L79" s="15">
        <f t="shared" si="2"/>
        <v>15</v>
      </c>
      <c r="M79" s="6" t="s">
        <v>146</v>
      </c>
    </row>
    <row r="80" customHeight="1" spans="1:13">
      <c r="A80" s="11"/>
      <c r="B80" s="11"/>
      <c r="C80" s="7" t="s">
        <v>147</v>
      </c>
      <c r="D80" s="6" t="s">
        <v>16</v>
      </c>
      <c r="E80" s="9"/>
      <c r="F80" s="9">
        <v>41.43</v>
      </c>
      <c r="G80" s="9"/>
      <c r="H80" s="9"/>
      <c r="I80" s="9"/>
      <c r="J80" s="9"/>
      <c r="K80" s="9"/>
      <c r="L80" s="15">
        <f t="shared" si="2"/>
        <v>41.43</v>
      </c>
      <c r="M80" s="6" t="s">
        <v>148</v>
      </c>
    </row>
    <row r="81" customHeight="1" spans="1:13">
      <c r="A81" s="10">
        <v>25</v>
      </c>
      <c r="B81" s="10" t="s">
        <v>149</v>
      </c>
      <c r="C81" s="7" t="s">
        <v>150</v>
      </c>
      <c r="D81" s="6" t="s">
        <v>16</v>
      </c>
      <c r="E81" s="9"/>
      <c r="F81" s="9">
        <f>VLOOKUP(B81,[2]Sheet1!$B$5:$E$30,4,FALSE)</f>
        <v>0</v>
      </c>
      <c r="G81" s="9">
        <f>VLOOKUP(B81,[3]Sheet1!$B$5:$E$30,4,FALSE)</f>
        <v>7.5</v>
      </c>
      <c r="H81" s="9">
        <v>8</v>
      </c>
      <c r="I81" s="9">
        <f>VLOOKUP(B81,[4]Sheet1!$B$5:$E$30,4,FALSE)</f>
        <v>8</v>
      </c>
      <c r="J81" s="9"/>
      <c r="K81" s="16"/>
      <c r="L81" s="15">
        <f t="shared" si="2"/>
        <v>5.875</v>
      </c>
      <c r="M81" s="6"/>
    </row>
    <row r="82" customHeight="1" spans="1:13">
      <c r="A82" s="13"/>
      <c r="B82" s="13"/>
      <c r="C82" s="7" t="s">
        <v>151</v>
      </c>
      <c r="D82" s="6" t="s">
        <v>16</v>
      </c>
      <c r="E82" s="9">
        <v>48</v>
      </c>
      <c r="F82" s="9"/>
      <c r="G82" s="9"/>
      <c r="H82" s="9"/>
      <c r="I82" s="9"/>
      <c r="J82" s="9"/>
      <c r="K82" s="9"/>
      <c r="L82" s="15">
        <f t="shared" si="2"/>
        <v>48</v>
      </c>
      <c r="M82" s="6" t="s">
        <v>152</v>
      </c>
    </row>
    <row r="83" customHeight="1" spans="1:13">
      <c r="A83" s="11"/>
      <c r="B83" s="11"/>
      <c r="C83" s="7" t="s">
        <v>153</v>
      </c>
      <c r="D83" s="6"/>
      <c r="E83" s="9"/>
      <c r="F83" s="9"/>
      <c r="G83" s="9"/>
      <c r="H83" s="9"/>
      <c r="I83" s="9"/>
      <c r="J83" s="9">
        <f>VLOOKUP(B81,[5]Sheet1!$B$5:$E$30,4,FALSE)</f>
        <v>9</v>
      </c>
      <c r="K83" s="9">
        <f>VLOOKUP(B81,[6]Sheet1!$B$5:$F$30,5,FALSE)</f>
        <v>9.5</v>
      </c>
      <c r="L83" s="15">
        <f t="shared" si="2"/>
        <v>9.25</v>
      </c>
      <c r="M83" s="6" t="s">
        <v>154</v>
      </c>
    </row>
    <row r="84" customHeight="1" spans="1:13">
      <c r="A84" s="10">
        <v>26</v>
      </c>
      <c r="B84" s="10" t="s">
        <v>155</v>
      </c>
      <c r="C84" s="7" t="s">
        <v>156</v>
      </c>
      <c r="D84" s="6" t="s">
        <v>157</v>
      </c>
      <c r="E84" s="9">
        <f>VLOOKUP(B:B,[1]Sheet1!$B$4:$F$30,4,FALSE)</f>
        <v>8</v>
      </c>
      <c r="F84" s="9"/>
      <c r="G84" s="9"/>
      <c r="H84" s="9"/>
      <c r="I84" s="9">
        <f>VLOOKUP(B84,[4]Sheet1!$B$5:$E$30,4,FALSE)</f>
        <v>0</v>
      </c>
      <c r="J84" s="9" t="str">
        <f>VLOOKUP(B84,[5]Sheet1!$B$5:$E$30,4,FALSE)</f>
        <v>无</v>
      </c>
      <c r="K84" s="9">
        <f>VLOOKUP(B84,[6]Sheet1!$B$5:$F$30,5,FALSE)</f>
        <v>6</v>
      </c>
      <c r="L84" s="15">
        <f t="shared" si="2"/>
        <v>4.66666666666667</v>
      </c>
      <c r="M84" s="6" t="s">
        <v>158</v>
      </c>
    </row>
    <row r="85" customHeight="1" spans="1:13">
      <c r="A85" s="13"/>
      <c r="B85" s="13"/>
      <c r="C85" s="7" t="s">
        <v>156</v>
      </c>
      <c r="D85" s="6" t="s">
        <v>157</v>
      </c>
      <c r="E85" s="9"/>
      <c r="F85" s="9"/>
      <c r="G85" s="9"/>
      <c r="H85" s="9">
        <v>10</v>
      </c>
      <c r="I85" s="9"/>
      <c r="J85" s="9"/>
      <c r="K85" s="9"/>
      <c r="L85" s="15">
        <f t="shared" si="2"/>
        <v>10</v>
      </c>
      <c r="M85" s="6" t="s">
        <v>136</v>
      </c>
    </row>
    <row r="86" customHeight="1" spans="1:13">
      <c r="A86" s="13"/>
      <c r="B86" s="13"/>
      <c r="C86" s="7" t="s">
        <v>156</v>
      </c>
      <c r="D86" s="6" t="s">
        <v>157</v>
      </c>
      <c r="E86" s="9"/>
      <c r="F86" s="9">
        <f>VLOOKUP(B84,[2]Sheet1!$B$5:$E$30,4,FALSE)</f>
        <v>5.15</v>
      </c>
      <c r="G86" s="9"/>
      <c r="H86" s="9"/>
      <c r="I86" s="9"/>
      <c r="J86" s="9"/>
      <c r="K86" s="9"/>
      <c r="L86" s="15">
        <f t="shared" si="2"/>
        <v>5.15</v>
      </c>
      <c r="M86" s="6" t="s">
        <v>159</v>
      </c>
    </row>
    <row r="87" customHeight="1" spans="1:13">
      <c r="A87" s="11"/>
      <c r="B87" s="11"/>
      <c r="C87" s="7" t="s">
        <v>160</v>
      </c>
      <c r="D87" s="6" t="s">
        <v>157</v>
      </c>
      <c r="E87" s="9"/>
      <c r="F87" s="9"/>
      <c r="G87" s="9">
        <f>VLOOKUP(B84,[3]Sheet1!$B$5:$E$30,4,FALSE)</f>
        <v>20</v>
      </c>
      <c r="H87" s="9"/>
      <c r="I87" s="9"/>
      <c r="J87" s="9"/>
      <c r="K87" s="9"/>
      <c r="L87" s="15">
        <f t="shared" si="2"/>
        <v>20</v>
      </c>
      <c r="M87" s="6" t="s">
        <v>110</v>
      </c>
    </row>
    <row r="88" customHeight="1" spans="1:13">
      <c r="A88" s="6">
        <v>27</v>
      </c>
      <c r="B88" s="6" t="s">
        <v>161</v>
      </c>
      <c r="C88" s="7" t="s">
        <v>162</v>
      </c>
      <c r="D88" s="6" t="s">
        <v>16</v>
      </c>
      <c r="E88" s="9"/>
      <c r="F88" s="9">
        <f>VLOOKUP(B88,[2]Sheet1!$B$5:$E$30,4,FALSE)</f>
        <v>0</v>
      </c>
      <c r="G88" s="9">
        <f>VLOOKUP(B88,[3]Sheet1!$B$5:$E$30,4,FALSE)</f>
        <v>5</v>
      </c>
      <c r="H88" s="9">
        <v>6</v>
      </c>
      <c r="I88" s="9"/>
      <c r="J88" s="9"/>
      <c r="K88" s="16"/>
      <c r="L88" s="15">
        <f t="shared" si="2"/>
        <v>3.66666666666667</v>
      </c>
      <c r="M88" s="6" t="s">
        <v>163</v>
      </c>
    </row>
    <row r="89" customHeight="1" spans="1:13">
      <c r="A89" s="6"/>
      <c r="B89" s="6"/>
      <c r="C89" s="7" t="s">
        <v>162</v>
      </c>
      <c r="D89" s="6" t="s">
        <v>16</v>
      </c>
      <c r="E89" s="9"/>
      <c r="F89" s="9"/>
      <c r="G89" s="9"/>
      <c r="H89" s="9"/>
      <c r="I89" s="9"/>
      <c r="J89" s="9">
        <f>VLOOKUP(B88,[5]Sheet1!$B$5:$E$30,4,FALSE)</f>
        <v>4</v>
      </c>
      <c r="K89" s="9"/>
      <c r="L89" s="15">
        <f t="shared" si="2"/>
        <v>4</v>
      </c>
      <c r="M89" s="6" t="s">
        <v>164</v>
      </c>
    </row>
    <row r="90" customHeight="1" spans="1:13">
      <c r="A90" s="6"/>
      <c r="B90" s="6"/>
      <c r="C90" s="7" t="s">
        <v>162</v>
      </c>
      <c r="D90" s="6" t="s">
        <v>16</v>
      </c>
      <c r="E90" s="9"/>
      <c r="F90" s="9"/>
      <c r="G90" s="9"/>
      <c r="H90" s="9"/>
      <c r="I90" s="9"/>
      <c r="J90" s="9"/>
      <c r="K90" s="9">
        <f>VLOOKUP(B88,[6]Sheet1!$B$5:$F$30,5,FALSE)</f>
        <v>12</v>
      </c>
      <c r="L90" s="15">
        <f t="shared" si="2"/>
        <v>12</v>
      </c>
      <c r="M90" s="14" t="s">
        <v>165</v>
      </c>
    </row>
    <row r="91" customHeight="1" spans="1:13">
      <c r="A91" s="6"/>
      <c r="B91" s="6"/>
      <c r="C91" s="7" t="s">
        <v>166</v>
      </c>
      <c r="D91" s="6" t="s">
        <v>16</v>
      </c>
      <c r="E91" s="9">
        <v>20</v>
      </c>
      <c r="F91" s="9"/>
      <c r="G91" s="9"/>
      <c r="H91" s="9"/>
      <c r="I91" s="9"/>
      <c r="J91" s="9"/>
      <c r="K91" s="9"/>
      <c r="L91" s="15">
        <f t="shared" si="2"/>
        <v>20</v>
      </c>
      <c r="M91" s="6" t="s">
        <v>167</v>
      </c>
    </row>
    <row r="92" customHeight="1" spans="1:13">
      <c r="A92" s="6"/>
      <c r="B92" s="6"/>
      <c r="C92" s="7" t="s">
        <v>166</v>
      </c>
      <c r="D92" s="6" t="s">
        <v>16</v>
      </c>
      <c r="E92" s="9"/>
      <c r="F92" s="9"/>
      <c r="G92" s="9"/>
      <c r="H92" s="9"/>
      <c r="I92" s="9">
        <f>VLOOKUP(B88,[4]Sheet1!$B$5:$E$30,4,FALSE)</f>
        <v>8</v>
      </c>
      <c r="J92" s="9"/>
      <c r="K92" s="9"/>
      <c r="L92" s="15">
        <f t="shared" si="2"/>
        <v>8</v>
      </c>
      <c r="M92" s="6" t="s">
        <v>168</v>
      </c>
    </row>
    <row r="93" customHeight="1" spans="1:13">
      <c r="A93" s="6"/>
      <c r="B93" s="6"/>
      <c r="C93" s="14" t="s">
        <v>169</v>
      </c>
      <c r="D93" s="6" t="s">
        <v>16</v>
      </c>
      <c r="E93" s="9"/>
      <c r="F93" s="12">
        <v>11.58</v>
      </c>
      <c r="G93" s="9"/>
      <c r="H93" s="9"/>
      <c r="I93" s="9"/>
      <c r="J93" s="9"/>
      <c r="K93" s="9"/>
      <c r="L93" s="15"/>
      <c r="M93" s="19" t="s">
        <v>170</v>
      </c>
    </row>
    <row r="94" ht="41" customHeight="1" spans="1:13">
      <c r="A94" s="18" t="s">
        <v>171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</sheetData>
  <mergeCells count="37">
    <mergeCell ref="A94:M94"/>
    <mergeCell ref="A6:A7"/>
    <mergeCell ref="A10:A14"/>
    <mergeCell ref="A15:A17"/>
    <mergeCell ref="A19:A21"/>
    <mergeCell ref="A22:A23"/>
    <mergeCell ref="A24:A26"/>
    <mergeCell ref="A28:A34"/>
    <mergeCell ref="A36:A40"/>
    <mergeCell ref="A41:A45"/>
    <mergeCell ref="A48:A53"/>
    <mergeCell ref="A54:A61"/>
    <mergeCell ref="A62:A63"/>
    <mergeCell ref="A64:A67"/>
    <mergeCell ref="A68:A71"/>
    <mergeCell ref="A72:A74"/>
    <mergeCell ref="A75:A80"/>
    <mergeCell ref="A81:A83"/>
    <mergeCell ref="A84:A87"/>
    <mergeCell ref="A88:A93"/>
    <mergeCell ref="B6:B7"/>
    <mergeCell ref="B10:B13"/>
    <mergeCell ref="B19:B21"/>
    <mergeCell ref="B22:B23"/>
    <mergeCell ref="B24:B26"/>
    <mergeCell ref="B28:B34"/>
    <mergeCell ref="B36:B40"/>
    <mergeCell ref="B41:B45"/>
    <mergeCell ref="B48:B52"/>
    <mergeCell ref="B54:B58"/>
    <mergeCell ref="B68:B71"/>
    <mergeCell ref="B72:B74"/>
    <mergeCell ref="B75:B80"/>
    <mergeCell ref="B81:B83"/>
    <mergeCell ref="B84:B87"/>
    <mergeCell ref="B88:B93"/>
    <mergeCell ref="A1:M3"/>
  </mergeCells>
  <pageMargins left="0.751388888888889" right="0.751388888888889" top="1" bottom="1" header="0.5" footer="0.5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2023-04-14T03:13:00Z</dcterms:created>
  <dcterms:modified xsi:type="dcterms:W3CDTF">2023-06-01T03:47:10Z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0A403D74339D455E8A91AC237B645CCE_13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